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Rentenbank.local\dfs-daten\OEs\FOER\FOER MA\Fördergeschäftsentwicklung\FZM\06 ANK\Richtlinie Wiedervernässung Moore\Abstimmung Richtlinie\Kompensationszahlungen\Kompensationsrechner\"/>
    </mc:Choice>
  </mc:AlternateContent>
  <xr:revisionPtr revIDLastSave="0" documentId="13_ncr:1_{21668357-EB3A-48EC-A581-3880EC7B1196}" xr6:coauthVersionLast="47" xr6:coauthVersionMax="47" xr10:uidLastSave="{00000000-0000-0000-0000-000000000000}"/>
  <bookViews>
    <workbookView xWindow="5775" yWindow="2595" windowWidth="28800" windowHeight="17070" xr2:uid="{00000000-000D-0000-FFFF-FFFF00000000}"/>
  </bookViews>
  <sheets>
    <sheet name="Bodenrichtwerte" sheetId="3" r:id="rId1"/>
    <sheet name="3.A) Eigentümerkompensation" sheetId="1" r:id="rId2"/>
    <sheet name="Stammdaten" sheetId="2" state="hidden" r:id="rId3"/>
  </sheets>
  <definedNames>
    <definedName name="_xlnm.Print_Area" localSheetId="1">'3.A) Eigentümerkompensation'!$A$1:$L$100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2" i="3" s="1"/>
  <c r="J18" i="1"/>
  <c r="K18" i="1" s="1"/>
  <c r="L18" i="1" s="1"/>
  <c r="J19" i="1"/>
  <c r="K19" i="1" s="1"/>
  <c r="L19" i="1" s="1"/>
  <c r="J20" i="1"/>
  <c r="K20" i="1" s="1"/>
  <c r="L20" i="1" s="1"/>
  <c r="J21" i="1"/>
  <c r="K21" i="1" s="1"/>
  <c r="L21" i="1" s="1"/>
  <c r="J22" i="1"/>
  <c r="K22" i="1" s="1"/>
  <c r="L22" i="1" s="1"/>
  <c r="J23" i="1"/>
  <c r="K23" i="1" s="1"/>
  <c r="L23" i="1" s="1"/>
  <c r="J24" i="1"/>
  <c r="K24" i="1" s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 s="1"/>
  <c r="L28" i="1" s="1"/>
  <c r="J29" i="1"/>
  <c r="K29" i="1" s="1"/>
  <c r="L29" i="1" s="1"/>
  <c r="J30" i="1"/>
  <c r="K30" i="1" s="1"/>
  <c r="L30" i="1" s="1"/>
  <c r="J31" i="1"/>
  <c r="K31" i="1" s="1"/>
  <c r="L31" i="1" s="1"/>
  <c r="J32" i="1"/>
  <c r="K32" i="1" s="1"/>
  <c r="L32" i="1" s="1"/>
  <c r="J33" i="1"/>
  <c r="K33" i="1" s="1"/>
  <c r="L33" i="1" s="1"/>
  <c r="J34" i="1"/>
  <c r="K34" i="1" s="1"/>
  <c r="L34" i="1" s="1"/>
  <c r="J35" i="1"/>
  <c r="K35" i="1" s="1"/>
  <c r="L35" i="1" s="1"/>
  <c r="J36" i="1"/>
  <c r="K36" i="1" s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 s="1"/>
  <c r="L40" i="1" s="1"/>
  <c r="J41" i="1"/>
  <c r="K41" i="1" s="1"/>
  <c r="L41" i="1" s="1"/>
  <c r="J42" i="1"/>
  <c r="K42" i="1" s="1"/>
  <c r="L42" i="1" s="1"/>
  <c r="J43" i="1"/>
  <c r="K43" i="1" s="1"/>
  <c r="L43" i="1" s="1"/>
  <c r="J44" i="1"/>
  <c r="K44" i="1" s="1"/>
  <c r="L44" i="1" s="1"/>
  <c r="J46" i="1"/>
  <c r="K46" i="1" s="1"/>
  <c r="L46" i="1" s="1"/>
  <c r="J47" i="1"/>
  <c r="K47" i="1" s="1"/>
  <c r="L47" i="1" s="1"/>
  <c r="J48" i="1"/>
  <c r="K48" i="1" s="1"/>
  <c r="L48" i="1" s="1"/>
  <c r="J49" i="1"/>
  <c r="K49" i="1" s="1"/>
  <c r="L49" i="1" s="1"/>
  <c r="J50" i="1"/>
  <c r="K50" i="1" s="1"/>
  <c r="L50" i="1" s="1"/>
  <c r="J51" i="1"/>
  <c r="K51" i="1" s="1"/>
  <c r="L51" i="1" s="1"/>
  <c r="J52" i="1"/>
  <c r="K52" i="1" s="1"/>
  <c r="L52" i="1" s="1"/>
  <c r="J53" i="1"/>
  <c r="K53" i="1" s="1"/>
  <c r="L53" i="1" s="1"/>
  <c r="J54" i="1"/>
  <c r="K54" i="1" s="1"/>
  <c r="L54" i="1" s="1"/>
  <c r="J55" i="1"/>
  <c r="K55" i="1" s="1"/>
  <c r="L55" i="1" s="1"/>
  <c r="J56" i="1"/>
  <c r="K56" i="1" s="1"/>
  <c r="L56" i="1" s="1"/>
  <c r="J57" i="1"/>
  <c r="K57" i="1" s="1"/>
  <c r="L57" i="1" s="1"/>
  <c r="J58" i="1"/>
  <c r="K58" i="1" s="1"/>
  <c r="L58" i="1" s="1"/>
  <c r="J59" i="1"/>
  <c r="K59" i="1" s="1"/>
  <c r="L59" i="1" s="1"/>
  <c r="J60" i="1"/>
  <c r="K60" i="1" s="1"/>
  <c r="L60" i="1" s="1"/>
  <c r="J61" i="1"/>
  <c r="K61" i="1" s="1"/>
  <c r="L61" i="1" s="1"/>
  <c r="J62" i="1"/>
  <c r="K62" i="1" s="1"/>
  <c r="L62" i="1" s="1"/>
  <c r="J63" i="1"/>
  <c r="K63" i="1" s="1"/>
  <c r="L63" i="1" s="1"/>
  <c r="J64" i="1"/>
  <c r="K64" i="1" s="1"/>
  <c r="L64" i="1" s="1"/>
  <c r="J65" i="1"/>
  <c r="K65" i="1" s="1"/>
  <c r="L65" i="1" s="1"/>
  <c r="J66" i="1"/>
  <c r="K66" i="1" s="1"/>
  <c r="L66" i="1" s="1"/>
  <c r="J67" i="1"/>
  <c r="K67" i="1" s="1"/>
  <c r="L67" i="1" s="1"/>
  <c r="J68" i="1"/>
  <c r="K68" i="1" s="1"/>
  <c r="L68" i="1" s="1"/>
  <c r="J69" i="1"/>
  <c r="K69" i="1" s="1"/>
  <c r="L69" i="1" s="1"/>
  <c r="J70" i="1"/>
  <c r="K70" i="1" s="1"/>
  <c r="L70" i="1" s="1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7" i="1"/>
  <c r="K77" i="1" s="1"/>
  <c r="L77" i="1" s="1"/>
  <c r="J78" i="1"/>
  <c r="K78" i="1" s="1"/>
  <c r="L78" i="1" s="1"/>
  <c r="J79" i="1"/>
  <c r="K79" i="1" s="1"/>
  <c r="L79" i="1" s="1"/>
  <c r="J80" i="1"/>
  <c r="K80" i="1" s="1"/>
  <c r="L80" i="1" s="1"/>
  <c r="J81" i="1"/>
  <c r="K81" i="1" s="1"/>
  <c r="L81" i="1" s="1"/>
  <c r="J82" i="1"/>
  <c r="K82" i="1" s="1"/>
  <c r="L82" i="1" s="1"/>
  <c r="J83" i="1"/>
  <c r="K83" i="1" s="1"/>
  <c r="L83" i="1" s="1"/>
  <c r="J84" i="1"/>
  <c r="K84" i="1" s="1"/>
  <c r="L84" i="1" s="1"/>
  <c r="J85" i="1"/>
  <c r="K85" i="1" s="1"/>
  <c r="L85" i="1" s="1"/>
  <c r="J86" i="1"/>
  <c r="K86" i="1" s="1"/>
  <c r="L86" i="1" s="1"/>
  <c r="J87" i="1"/>
  <c r="K87" i="1" s="1"/>
  <c r="L87" i="1" s="1"/>
  <c r="J88" i="1"/>
  <c r="K88" i="1" s="1"/>
  <c r="L88" i="1" s="1"/>
  <c r="J89" i="1"/>
  <c r="K89" i="1" s="1"/>
  <c r="L89" i="1" s="1"/>
  <c r="J90" i="1"/>
  <c r="K90" i="1" s="1"/>
  <c r="L90" i="1" s="1"/>
  <c r="J91" i="1"/>
  <c r="K91" i="1" s="1"/>
  <c r="L91" i="1" s="1"/>
  <c r="J92" i="1"/>
  <c r="K92" i="1" s="1"/>
  <c r="L92" i="1" s="1"/>
  <c r="J93" i="1"/>
  <c r="K93" i="1" s="1"/>
  <c r="L93" i="1" s="1"/>
  <c r="J94" i="1"/>
  <c r="K94" i="1" s="1"/>
  <c r="L94" i="1" s="1"/>
  <c r="J95" i="1"/>
  <c r="K95" i="1" s="1"/>
  <c r="L95" i="1" s="1"/>
  <c r="J96" i="1"/>
  <c r="K96" i="1" s="1"/>
  <c r="L96" i="1" s="1"/>
  <c r="J97" i="1"/>
  <c r="K97" i="1" s="1"/>
  <c r="L97" i="1" s="1"/>
  <c r="J98" i="1"/>
  <c r="K98" i="1" s="1"/>
  <c r="L98" i="1" s="1"/>
  <c r="J99" i="1"/>
  <c r="K99" i="1" s="1"/>
  <c r="L99" i="1" s="1"/>
  <c r="J100" i="1"/>
  <c r="K100" i="1" s="1"/>
  <c r="L100" i="1" s="1"/>
  <c r="J101" i="1"/>
  <c r="K101" i="1" s="1"/>
  <c r="L101" i="1" s="1"/>
  <c r="J102" i="1"/>
  <c r="K102" i="1" s="1"/>
  <c r="L102" i="1" s="1"/>
  <c r="J103" i="1"/>
  <c r="K103" i="1" s="1"/>
  <c r="L103" i="1" s="1"/>
  <c r="J104" i="1"/>
  <c r="K104" i="1" s="1"/>
  <c r="L104" i="1" s="1"/>
  <c r="J105" i="1"/>
  <c r="K105" i="1" s="1"/>
  <c r="L105" i="1" s="1"/>
  <c r="J106" i="1"/>
  <c r="K106" i="1" s="1"/>
  <c r="L106" i="1" s="1"/>
  <c r="J107" i="1"/>
  <c r="K107" i="1" s="1"/>
  <c r="L107" i="1" s="1"/>
  <c r="J108" i="1"/>
  <c r="K108" i="1" s="1"/>
  <c r="L108" i="1" s="1"/>
  <c r="J109" i="1"/>
  <c r="K109" i="1" s="1"/>
  <c r="L109" i="1" s="1"/>
  <c r="J110" i="1"/>
  <c r="K110" i="1" s="1"/>
  <c r="L110" i="1" s="1"/>
  <c r="J17" i="1"/>
  <c r="J16" i="1"/>
  <c r="K16" i="1" s="1"/>
  <c r="K17" i="1" l="1"/>
  <c r="A12" i="1" s="1"/>
  <c r="L16" i="1"/>
  <c r="L17" i="1" l="1"/>
  <c r="H12" i="1" s="1"/>
</calcChain>
</file>

<file path=xl/sharedStrings.xml><?xml version="1.0" encoding="utf-8"?>
<sst xmlns="http://schemas.openxmlformats.org/spreadsheetml/2006/main" count="65" uniqueCount="59">
  <si>
    <t>NR</t>
  </si>
  <si>
    <t>Hilfsspalte</t>
  </si>
  <si>
    <t xml:space="preserve">Name </t>
  </si>
  <si>
    <t>Wert</t>
  </si>
  <si>
    <t>Stufe 1 = Vollvernässung</t>
  </si>
  <si>
    <t>Stufe 2 = Teilvernässung</t>
  </si>
  <si>
    <t>Ermittelte Kompensation</t>
  </si>
  <si>
    <t>mit Geschwindigkeitsbonus</t>
  </si>
  <si>
    <t>Ergebnisse</t>
  </si>
  <si>
    <t xml:space="preserve">Modul 3.A) Eigentümerkompensation </t>
  </si>
  <si>
    <t>Bundesland</t>
  </si>
  <si>
    <t>Rheinland-Pflaz</t>
  </si>
  <si>
    <t>Link</t>
  </si>
  <si>
    <t xml:space="preserve">Bundesland </t>
  </si>
  <si>
    <t>Berlin</t>
  </si>
  <si>
    <t>Bremen</t>
  </si>
  <si>
    <t>Sachsen</t>
  </si>
  <si>
    <t>Thürigen</t>
  </si>
  <si>
    <t>Brandenburg</t>
  </si>
  <si>
    <t>Bayern</t>
  </si>
  <si>
    <t>Hessen</t>
  </si>
  <si>
    <t>Schleswig-Holstein</t>
  </si>
  <si>
    <t>Mecklenburg-Vorpommern</t>
  </si>
  <si>
    <t>Saarland</t>
  </si>
  <si>
    <t>Sachsen-Anhalt</t>
  </si>
  <si>
    <t>Niedersachsen</t>
  </si>
  <si>
    <t>Teilmaske A - Bodenrichtwerte für Modul 3.A</t>
  </si>
  <si>
    <t xml:space="preserve">weiter </t>
  </si>
  <si>
    <t>zurück</t>
  </si>
  <si>
    <t>Nordrhein-Westfalen</t>
  </si>
  <si>
    <t>Baden-Württemberg</t>
  </si>
  <si>
    <t>Hamburg</t>
  </si>
  <si>
    <t>Rechner für den Ausgleich des Wertverlustes landwirtschaftlich genutzter Flächen</t>
  </si>
  <si>
    <t>https://danord.gdi-sh.de/viewer/resources/apps/VBORIS/index.html?lang=de</t>
  </si>
  <si>
    <t>https://www.gutachterausschuesse-bw.de/borisbw/?lang=de</t>
  </si>
  <si>
    <t>https://atlas.bayern.de/?c=677751,5422939&amp;z=8&amp;r=0&amp;l=atkis,46c6ee92-ca65-4b5a-97ce-513aa3587d3e,a818e80e-78b7-4b21-8c15-d5f8abe6c420&amp;t=ba&amp;mid=1</t>
  </si>
  <si>
    <t>https://fbinter.stadt-berlin.de/boris/#app/mapmainpage</t>
  </si>
  <si>
    <t>https://boris.brandenburg.de/</t>
  </si>
  <si>
    <t>https://geoportal-hamburg.de/boris/</t>
  </si>
  <si>
    <t>https://www.geoportal.hessen.de/map?WMC=7107</t>
  </si>
  <si>
    <t>https://www.laiv-mv.de/Geoinformation/Wertermittlung/Bodenrichtwerte/</t>
  </si>
  <si>
    <t>https://www.boris.nrw.de/boris-nrw/?lang=de</t>
  </si>
  <si>
    <t>https://maps.rlp.de/viewer/bodenrichtwerte/</t>
  </si>
  <si>
    <t>https://geoviewer.sachsen.de/mapviewer/resources/apps/gaa/index.html?lang=de</t>
  </si>
  <si>
    <t>https://thueringenviewer.thueringen.de/thviewer3/boris.html?DATECHANGER=%7B%22date%22%3A%2201.01.2024%22%7D</t>
  </si>
  <si>
    <t>https://www.bodenrichtwerte-boris.de/boris-d/?lang=de</t>
  </si>
  <si>
    <t>Flur</t>
  </si>
  <si>
    <t>Gemarkung</t>
  </si>
  <si>
    <t>Flurstückzähler</t>
  </si>
  <si>
    <t>Flurstücknenner</t>
  </si>
  <si>
    <t>Kreis</t>
  </si>
  <si>
    <t>Bitte tragen Sie Ihre Flächeninformationen und Bodenrichtwerte aus dem BORIS-Portal in die nebenstehende Tabelle ein.
Hinweise: 
- Die Auswahl der angestrebten Vernässungsstufe erfolgt auf Grundlage des hydrologischen Gutachtens.
- Bei mehreren angezeigten Werten wählen Sie bitte den Bodenrichtwert zu Ihrer tatsächlichen und überwiegenden Nutzung. Nur bei relevanten unterschiedlichen Nutzungsarten erfassen Sie Teilflächen bitte getrennt (neue Zeile).
- Je nach Bundesland und Portal sind Bodenrichtwerte unterschiedlich zugänglich. In Einzelfällen ist die Auskunft nur eingeschränkt oder gegen Gebühr verfügbar.</t>
  </si>
  <si>
    <t>Eigentümerkompensation - 
Bodenrichtwerte für Modul 3.A</t>
  </si>
  <si>
    <t>Rechner für den Ausgleich des Wertverlustes 
landwirtschaftlich genutzter Flächen</t>
  </si>
  <si>
    <r>
      <t xml:space="preserve">angestrebte Vernässungsstufe
</t>
    </r>
    <r>
      <rPr>
        <sz val="10"/>
        <color theme="0" tint="-0.499984740745262"/>
        <rFont val="Arial"/>
        <family val="2"/>
        <scheme val="minor"/>
      </rPr>
      <t>[Dropdown-Auswahl]</t>
    </r>
  </si>
  <si>
    <r>
      <t xml:space="preserve">mit Geschwindigkeitsbonus*
</t>
    </r>
    <r>
      <rPr>
        <sz val="10"/>
        <color theme="4"/>
        <rFont val="Arial"/>
        <family val="2"/>
        <scheme val="minor"/>
      </rPr>
      <t>*Der Geschwindigkeitsbonus von 20% gilt bei einer Antragstellung innerhalb eines Jahres nach Veröffentlichung der Förderrichtlinie.</t>
    </r>
  </si>
  <si>
    <r>
      <t xml:space="preserve">Flurstückgröße </t>
    </r>
    <r>
      <rPr>
        <sz val="10"/>
        <rFont val="Arial"/>
        <family val="2"/>
        <scheme val="minor"/>
      </rPr>
      <t>(ha)</t>
    </r>
  </si>
  <si>
    <r>
      <t xml:space="preserve">Bodenrichtwert </t>
    </r>
    <r>
      <rPr>
        <sz val="10"/>
        <rFont val="Arial"/>
        <family val="2"/>
        <scheme val="minor"/>
      </rPr>
      <t>(€/m²)</t>
    </r>
  </si>
  <si>
    <r>
      <t xml:space="preserve">Ergebnis </t>
    </r>
    <r>
      <rPr>
        <sz val="10"/>
        <rFont val="Arial"/>
        <family val="2"/>
        <scheme val="minor"/>
      </rPr>
      <t>(€)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</si>
</sst>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color theme="1"/>
      <name val="Arial"/>
      <family val="2"/>
      <scheme val="minor"/>
    </font>
    <font>
      <sz val="8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24"/>
      <color theme="3"/>
      <name val="Arial"/>
      <family val="2"/>
      <scheme val="minor"/>
    </font>
    <font>
      <b/>
      <sz val="26"/>
      <color theme="1"/>
      <name val="Arial"/>
      <family val="2"/>
      <scheme val="minor"/>
    </font>
    <font>
      <sz val="16"/>
      <color theme="4"/>
      <name val="Arial"/>
      <family val="2"/>
      <scheme val="minor"/>
    </font>
    <font>
      <b/>
      <sz val="16"/>
      <color theme="4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u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theme="0" tint="-0.499984740745262"/>
      <name val="Arial"/>
      <family val="2"/>
      <scheme val="minor"/>
    </font>
    <font>
      <b/>
      <sz val="14"/>
      <color theme="6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color theme="4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5" fillId="0" borderId="0" xfId="2"/>
    <xf numFmtId="0" fontId="2" fillId="0" borderId="0" xfId="2" applyFont="1" applyAlignment="1">
      <alignment vertical="center"/>
    </xf>
    <xf numFmtId="0" fontId="2" fillId="2" borderId="0" xfId="0" applyFont="1" applyFill="1"/>
    <xf numFmtId="0" fontId="7" fillId="2" borderId="0" xfId="0" applyFont="1" applyFill="1" applyAlignment="1">
      <alignment vertical="center"/>
    </xf>
    <xf numFmtId="0" fontId="0" fillId="2" borderId="0" xfId="0" applyFill="1"/>
    <xf numFmtId="0" fontId="2" fillId="0" borderId="13" xfId="0" applyFont="1" applyBorder="1"/>
    <xf numFmtId="0" fontId="2" fillId="0" borderId="14" xfId="0" applyFont="1" applyBorder="1"/>
    <xf numFmtId="0" fontId="10" fillId="0" borderId="13" xfId="0" applyFont="1" applyBorder="1" applyAlignment="1">
      <alignment horizontal="center" vertical="center"/>
    </xf>
    <xf numFmtId="0" fontId="11" fillId="2" borderId="0" xfId="0" applyFont="1" applyFill="1"/>
    <xf numFmtId="0" fontId="10" fillId="0" borderId="13" xfId="0" applyFont="1" applyBorder="1" applyAlignment="1">
      <alignment horizontal="right" vertical="center"/>
    </xf>
    <xf numFmtId="0" fontId="10" fillId="0" borderId="13" xfId="0" applyFont="1" applyBorder="1"/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horizontal="left" vertical="center"/>
    </xf>
    <xf numFmtId="0" fontId="11" fillId="2" borderId="0" xfId="0" applyFont="1" applyFill="1" applyAlignment="1">
      <alignment vertical="center" wrapText="1"/>
    </xf>
    <xf numFmtId="44" fontId="14" fillId="2" borderId="0" xfId="0" applyNumberFormat="1" applyFont="1" applyFill="1" applyAlignment="1">
      <alignment horizontal="center" vertical="center"/>
    </xf>
    <xf numFmtId="0" fontId="11" fillId="2" borderId="1" xfId="0" applyFont="1" applyFill="1" applyBorder="1" applyProtection="1">
      <protection locked="0"/>
    </xf>
    <xf numFmtId="44" fontId="11" fillId="2" borderId="1" xfId="1" applyFont="1" applyFill="1" applyBorder="1" applyProtection="1">
      <protection locked="0"/>
    </xf>
    <xf numFmtId="0" fontId="11" fillId="2" borderId="1" xfId="0" applyFont="1" applyFill="1" applyBorder="1"/>
    <xf numFmtId="0" fontId="11" fillId="2" borderId="2" xfId="0" applyFont="1" applyFill="1" applyBorder="1" applyProtection="1">
      <protection locked="0"/>
    </xf>
    <xf numFmtId="44" fontId="11" fillId="2" borderId="2" xfId="1" applyFont="1" applyFill="1" applyBorder="1" applyProtection="1">
      <protection locked="0"/>
    </xf>
    <xf numFmtId="0" fontId="11" fillId="2" borderId="2" xfId="0" applyFont="1" applyFill="1" applyBorder="1"/>
    <xf numFmtId="44" fontId="11" fillId="4" borderId="1" xfId="0" applyNumberFormat="1" applyFont="1" applyFill="1" applyBorder="1"/>
    <xf numFmtId="44" fontId="11" fillId="4" borderId="2" xfId="0" applyNumberFormat="1" applyFont="1" applyFill="1" applyBorder="1"/>
    <xf numFmtId="0" fontId="3" fillId="2" borderId="13" xfId="0" applyFont="1" applyFill="1" applyBorder="1" applyAlignment="1">
      <alignment vertical="center" wrapText="1"/>
    </xf>
    <xf numFmtId="0" fontId="11" fillId="0" borderId="23" xfId="0" applyFont="1" applyBorder="1"/>
    <xf numFmtId="0" fontId="11" fillId="0" borderId="24" xfId="0" applyFont="1" applyBorder="1"/>
    <xf numFmtId="0" fontId="11" fillId="0" borderId="25" xfId="0" applyFont="1" applyBorder="1"/>
    <xf numFmtId="0" fontId="0" fillId="0" borderId="0" xfId="0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13" fillId="4" borderId="13" xfId="2" applyFont="1" applyFill="1" applyBorder="1" applyAlignment="1" applyProtection="1">
      <alignment horizontal="center" vertical="center"/>
      <protection locked="0"/>
    </xf>
    <xf numFmtId="0" fontId="17" fillId="2" borderId="15" xfId="2" quotePrefix="1" applyFont="1" applyFill="1" applyBorder="1" applyAlignment="1">
      <alignment horizontal="center" vertical="center"/>
    </xf>
    <xf numFmtId="0" fontId="17" fillId="2" borderId="16" xfId="2" applyFont="1" applyFill="1" applyBorder="1" applyAlignment="1">
      <alignment horizontal="center" vertical="center"/>
    </xf>
    <xf numFmtId="0" fontId="17" fillId="2" borderId="17" xfId="2" applyFont="1" applyFill="1" applyBorder="1" applyAlignment="1">
      <alignment horizontal="center" vertical="center"/>
    </xf>
    <xf numFmtId="0" fontId="17" fillId="2" borderId="18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12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9" fillId="0" borderId="13" xfId="0" applyFont="1" applyBorder="1" applyAlignment="1">
      <alignment horizontal="left"/>
    </xf>
    <xf numFmtId="0" fontId="11" fillId="4" borderId="13" xfId="0" applyFont="1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>
      <alignment horizontal="center"/>
    </xf>
    <xf numFmtId="0" fontId="8" fillId="2" borderId="0" xfId="0" applyFont="1" applyFill="1" applyAlignment="1" applyProtection="1">
      <alignment horizontal="left" vertical="center" wrapText="1"/>
      <protection hidden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44" fontId="15" fillId="2" borderId="22" xfId="0" applyNumberFormat="1" applyFont="1" applyFill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top"/>
    </xf>
    <xf numFmtId="0" fontId="9" fillId="2" borderId="14" xfId="0" applyFont="1" applyFill="1" applyBorder="1" applyAlignment="1">
      <alignment horizontal="left" vertical="top"/>
    </xf>
    <xf numFmtId="0" fontId="6" fillId="2" borderId="13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18" fillId="2" borderId="22" xfId="0" applyFont="1" applyFill="1" applyBorder="1" applyAlignment="1">
      <alignment horizontal="left" vertical="top" wrapText="1"/>
    </xf>
    <xf numFmtId="0" fontId="18" fillId="2" borderId="22" xfId="0" applyFont="1" applyFill="1" applyBorder="1" applyAlignment="1">
      <alignment horizontal="left" vertical="top"/>
    </xf>
  </cellXfs>
  <cellStyles count="3">
    <cellStyle name="Link" xfId="2" builtinId="8"/>
    <cellStyle name="Standard" xfId="0" builtinId="0"/>
    <cellStyle name="Währung" xfId="1" builtinId="4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hair">
          <color indexed="64"/>
        </top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A2B080-AFEF-4EEC-A781-52F87D1F5B89}" name="Tabelle_Modul3a" displayName="Tabelle_Modul3a" ref="A15:L110" totalsRowShown="0" headerRowDxfId="18" dataDxfId="16" headerRowBorderDxfId="17" tableBorderDxfId="15" totalsRowBorderDxfId="14">
  <autoFilter ref="A15:L110" xr:uid="{90A2B080-AFEF-4EEC-A781-52F87D1F5B89}"/>
  <tableColumns count="12">
    <tableColumn id="1" xr3:uid="{494B69DC-330C-4CF9-B769-50C345EEA596}" name="NR" dataDxfId="13"/>
    <tableColumn id="12" xr3:uid="{076DBC40-31A1-45A3-9ABB-7A24A143AB6B}" name="Kreis" dataDxfId="12"/>
    <tableColumn id="11" xr3:uid="{E64EEE0B-1CE7-4BA6-8906-64DA072F4E0E}" name="Gemarkung" dataDxfId="11"/>
    <tableColumn id="10" xr3:uid="{832B6832-3C18-44B0-9040-6CADAE9401E1}" name="Flur" dataDxfId="10"/>
    <tableColumn id="2" xr3:uid="{07DB021A-799C-4068-A322-A40471582AAA}" name="Flurstückzähler" dataDxfId="9"/>
    <tableColumn id="9" xr3:uid="{9128BC44-FE1E-473A-AD51-C461CF650434}" name="Flurstücknenner" dataDxfId="8"/>
    <tableColumn id="3" xr3:uid="{72883CA3-EDE5-43A2-B08E-46A1EC31E954}" name="Flurstückgröße (ha)" dataDxfId="7"/>
    <tableColumn id="4" xr3:uid="{50CD0048-E9E9-40A9-8CD8-6DF5FED354E0}" name="Bodenrichtwert (€/m²)" dataDxfId="6" dataCellStyle="Währung"/>
    <tableColumn id="5" xr3:uid="{EA3BE3CB-8915-4889-8308-1CF0C51CEA41}" name="angestrebte Vernässungsstufe_x000a_[Dropdown-Auswahl]" dataDxfId="5"/>
    <tableColumn id="6" xr3:uid="{93EB8FE0-C271-4AAC-873A-5FA79687A26E}" name="Hilfsspalte" dataDxfId="4">
      <calculatedColumnFormula>IFERROR(VLOOKUP(I16,Tabelle2[#All], 2, FALSE)," ")</calculatedColumnFormula>
    </tableColumn>
    <tableColumn id="8" xr3:uid="{7C2A0B74-6A19-4132-9D8D-067076C3B6E0}" name="Ergebnis (€)" dataDxfId="3">
      <calculatedColumnFormula>IFERROR((Tabelle_Modul3a[[#This Row],[Flurstückgröße (ha)]]*10000)*Tabelle_Modul3a[[#This Row],[Bodenrichtwert (€/m²)]]*Tabelle_Modul3a[[#This Row],[Hilfsspalte]],"")</calculatedColumnFormula>
    </tableColumn>
    <tableColumn id="7" xr3:uid="{3FECA80E-3646-44D6-AB6C-140ED7251525}" name="mit Geschwindigkeitsbonus" dataDxfId="2">
      <calculatedColumnFormula>IFERROR(Tabelle_Modul3a[[#This Row],[Ergebnis (€)]]*1.2," ")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CB4628-1424-4EC1-8232-7CACEB9F13FB}" name="Tabelle2" displayName="Tabelle2" ref="A1:B4" totalsRowShown="0">
  <autoFilter ref="A1:B4" xr:uid="{3ECB4628-1424-4EC1-8232-7CACEB9F13FB}"/>
  <tableColumns count="2">
    <tableColumn id="1" xr3:uid="{F1A1B1F3-578B-4F90-B999-92B5C7F6FCFA}" name="Name " dataDxfId="1"/>
    <tableColumn id="2" xr3:uid="{76C4BAB2-BDB5-43DB-A97F-70AEBB4C038F}" name="Wer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5E6C1B3-C026-4BB6-B1BA-6695188E01A4}" name="Tabelle1" displayName="Tabelle1" ref="A7:B23" totalsRowShown="0">
  <autoFilter ref="A7:B23" xr:uid="{05E6C1B3-C026-4BB6-B1BA-6695188E01A4}"/>
  <sortState xmlns:xlrd2="http://schemas.microsoft.com/office/spreadsheetml/2017/richdata2" ref="A8:B23">
    <sortCondition ref="A8:A23"/>
  </sortState>
  <tableColumns count="2">
    <tableColumn id="1" xr3:uid="{E85ABC33-EC42-4FAD-B1FC-DF5EB2BDF268}" name="Bundesland " dataDxfId="0" dataCellStyle="Link"/>
    <tableColumn id="2" xr3:uid="{0A4CFF2E-A07D-4B76-82EB-8717F288F52C}" name="Link" dataCellStyle="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_Rentenbank">
      <a:dk1>
        <a:srgbClr val="262626"/>
      </a:dk1>
      <a:lt1>
        <a:sysClr val="window" lastClr="FFFFFF"/>
      </a:lt1>
      <a:dk2>
        <a:srgbClr val="009966"/>
      </a:dk2>
      <a:lt2>
        <a:srgbClr val="E6EDF0"/>
      </a:lt2>
      <a:accent1>
        <a:srgbClr val="003344"/>
      </a:accent1>
      <a:accent2>
        <a:srgbClr val="ACBBC2"/>
      </a:accent2>
      <a:accent3>
        <a:srgbClr val="37626F"/>
      </a:accent3>
      <a:accent4>
        <a:srgbClr val="D3DCE0"/>
      </a:accent4>
      <a:accent5>
        <a:srgbClr val="6A8994"/>
      </a:accent5>
      <a:accent6>
        <a:srgbClr val="E6EDF0"/>
      </a:accent6>
      <a:hlink>
        <a:srgbClr val="262626"/>
      </a:hlink>
      <a:folHlink>
        <a:srgbClr val="26262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boris.brandenburg.de/" TargetMode="External"/><Relationship Id="rId13" Type="http://schemas.openxmlformats.org/officeDocument/2006/relationships/hyperlink" Target="https://www.bodenrichtwerte-boris.de/boris-d/?lang=de" TargetMode="External"/><Relationship Id="rId18" Type="http://schemas.openxmlformats.org/officeDocument/2006/relationships/table" Target="../tables/table3.xml"/><Relationship Id="rId3" Type="http://schemas.openxmlformats.org/officeDocument/2006/relationships/hyperlink" Target="https://www.boris.nrw.de/boris-nrw/?lang=de" TargetMode="External"/><Relationship Id="rId7" Type="http://schemas.openxmlformats.org/officeDocument/2006/relationships/hyperlink" Target="https://maps.rlp.de/viewer/bodenrichtwerte/" TargetMode="External"/><Relationship Id="rId12" Type="http://schemas.openxmlformats.org/officeDocument/2006/relationships/hyperlink" Target="https://www.laiv-mv.de/Geoinformation/Wertermittlung/Bodenrichtwerte/" TargetMode="External"/><Relationship Id="rId17" Type="http://schemas.openxmlformats.org/officeDocument/2006/relationships/table" Target="../tables/table2.xml"/><Relationship Id="rId2" Type="http://schemas.openxmlformats.org/officeDocument/2006/relationships/hyperlink" Target="https://www.bodenrichtwerte-boris.de/boris-d/?lang=de" TargetMode="External"/><Relationship Id="rId16" Type="http://schemas.openxmlformats.org/officeDocument/2006/relationships/hyperlink" Target="https://geoportal-hamburg.de/boris/" TargetMode="External"/><Relationship Id="rId1" Type="http://schemas.openxmlformats.org/officeDocument/2006/relationships/hyperlink" Target="https://fbinter.stadt-berlin.de/boris/" TargetMode="External"/><Relationship Id="rId6" Type="http://schemas.openxmlformats.org/officeDocument/2006/relationships/hyperlink" Target="https://thueringenviewer.thueringen.de/thviewer3/boris.html?DATECHANGER=%7B%22date%22%3A%2201.01.2024%22%7D" TargetMode="External"/><Relationship Id="rId11" Type="http://schemas.openxmlformats.org/officeDocument/2006/relationships/hyperlink" Target="https://danord.gdi-sh.de/viewer/resources/apps/VBORIS/index.html?lang=de" TargetMode="External"/><Relationship Id="rId5" Type="http://schemas.openxmlformats.org/officeDocument/2006/relationships/hyperlink" Target="https://geoviewer.sachsen.de/mapviewer/resources/apps/gaa/index.html?lang=de" TargetMode="External"/><Relationship Id="rId15" Type="http://schemas.openxmlformats.org/officeDocument/2006/relationships/hyperlink" Target="https://www.bodenrichtwerte-boris.de/boris-d/?lang=de" TargetMode="External"/><Relationship Id="rId10" Type="http://schemas.openxmlformats.org/officeDocument/2006/relationships/hyperlink" Target="https://www.geoportal.hessen.de/map?WMC=7107" TargetMode="External"/><Relationship Id="rId4" Type="http://schemas.openxmlformats.org/officeDocument/2006/relationships/hyperlink" Target="https://www.gutachterausschuesse-bw.de/borisbw/?lang=de" TargetMode="External"/><Relationship Id="rId9" Type="http://schemas.openxmlformats.org/officeDocument/2006/relationships/hyperlink" Target="https://atlas.bayern.de/?c=677751,5422939&amp;z=8&amp;r=0&amp;l=atkis,46c6ee92-ca65-4b5a-97ce-513aa3587d3e,a818e80e-78b7-4b21-8c15-d5f8abe6c420&amp;t=ba&amp;mid=1" TargetMode="External"/><Relationship Id="rId14" Type="http://schemas.openxmlformats.org/officeDocument/2006/relationships/hyperlink" Target="https://www.bodenrichtwerte-boris.de/boris-d/?lang=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E8E26-4425-48AA-B831-EBEA2C8AC64D}">
  <sheetPr>
    <pageSetUpPr fitToPage="1"/>
  </sheetPr>
  <dimension ref="A1:O15"/>
  <sheetViews>
    <sheetView tabSelected="1" zoomScaleNormal="100" workbookViewId="0">
      <selection sqref="A1:J4"/>
    </sheetView>
  </sheetViews>
  <sheetFormatPr baseColWidth="10" defaultRowHeight="14.25" x14ac:dyDescent="0.2"/>
  <cols>
    <col min="1" max="1" width="11" style="6"/>
    <col min="2" max="2" width="3.625" style="6" customWidth="1"/>
    <col min="3" max="3" width="2.875" style="6" customWidth="1"/>
    <col min="4" max="16384" width="11" style="6"/>
  </cols>
  <sheetData>
    <row r="1" spans="1:15" ht="15" customHeight="1" x14ac:dyDescent="0.2">
      <c r="A1" s="38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5"/>
      <c r="L1" s="5"/>
      <c r="M1" s="5"/>
      <c r="N1" s="5"/>
      <c r="O1" s="5"/>
    </row>
    <row r="2" spans="1:15" ht="15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5"/>
      <c r="O2" s="5"/>
    </row>
    <row r="3" spans="1:15" ht="15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5"/>
      <c r="O3" s="5"/>
    </row>
    <row r="4" spans="1:15" ht="24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5"/>
      <c r="L4" s="5"/>
      <c r="M4" s="5"/>
      <c r="N4" s="5"/>
      <c r="O4" s="5"/>
    </row>
    <row r="5" spans="1:15" ht="50.25" customHeight="1" x14ac:dyDescent="0.2">
      <c r="A5" s="43" t="s">
        <v>53</v>
      </c>
      <c r="B5" s="43"/>
      <c r="C5" s="43"/>
      <c r="D5" s="43"/>
      <c r="E5" s="43"/>
      <c r="F5" s="43"/>
      <c r="G5" s="43"/>
      <c r="H5" s="43"/>
      <c r="I5" s="43"/>
      <c r="J5" s="43"/>
    </row>
    <row r="6" spans="1:15" ht="35.2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</row>
    <row r="7" spans="1:15" ht="20.25" x14ac:dyDescent="0.3">
      <c r="A7" s="40" t="s">
        <v>26</v>
      </c>
      <c r="B7" s="40"/>
      <c r="C7" s="40"/>
      <c r="D7" s="40"/>
      <c r="E7" s="40"/>
      <c r="F7" s="40"/>
      <c r="G7" s="40"/>
      <c r="H7" s="40"/>
      <c r="I7" s="40"/>
      <c r="J7" s="40"/>
    </row>
    <row r="8" spans="1:15" x14ac:dyDescent="0.2">
      <c r="A8" s="7"/>
      <c r="B8" s="7"/>
      <c r="C8" s="7"/>
      <c r="D8" s="7"/>
      <c r="E8" s="7"/>
      <c r="F8" s="7"/>
      <c r="G8" s="7"/>
      <c r="H8" s="7"/>
      <c r="I8" s="7"/>
      <c r="J8" s="7"/>
    </row>
    <row r="9" spans="1:15" ht="27" customHeight="1" x14ac:dyDescent="0.2">
      <c r="A9" s="14" t="s">
        <v>10</v>
      </c>
      <c r="B9" s="10"/>
      <c r="C9" s="11"/>
      <c r="D9" s="41" t="s">
        <v>30</v>
      </c>
      <c r="E9" s="41"/>
      <c r="F9" s="41"/>
      <c r="G9" s="41"/>
      <c r="H9" s="41"/>
      <c r="I9" s="41"/>
      <c r="J9" s="41"/>
    </row>
    <row r="10" spans="1:15" x14ac:dyDescent="0.2">
      <c r="A10" s="9"/>
      <c r="B10" s="12"/>
      <c r="C10" s="12"/>
      <c r="D10" s="12"/>
      <c r="E10" s="12"/>
      <c r="F10" s="12"/>
      <c r="G10" s="12"/>
      <c r="H10" s="12"/>
      <c r="I10" s="12"/>
      <c r="J10" s="12"/>
    </row>
    <row r="11" spans="1:15" hidden="1" x14ac:dyDescent="0.2">
      <c r="A11" s="9"/>
      <c r="B11" s="12" t="s">
        <v>12</v>
      </c>
      <c r="C11" s="12"/>
      <c r="D11" s="42" t="str">
        <f>VLOOKUP($D$9, Stammdaten!A8:B23, 2, FALSE)</f>
        <v>https://www.gutachterausschuesse-bw.de/borisbw/?lang=de</v>
      </c>
      <c r="E11" s="42"/>
      <c r="F11" s="42"/>
      <c r="G11" s="42"/>
      <c r="H11" s="42"/>
      <c r="I11" s="42"/>
      <c r="J11" s="42"/>
    </row>
    <row r="12" spans="1:15" ht="24" customHeight="1" x14ac:dyDescent="0.2">
      <c r="A12" s="13" t="s">
        <v>12</v>
      </c>
      <c r="B12" s="10"/>
      <c r="C12" s="12"/>
      <c r="D12" s="31" t="str">
        <f>HYPERLINK(D11,"BORIS-Portal öffnen")</f>
        <v>BORIS-Portal öffnen</v>
      </c>
      <c r="E12" s="31"/>
      <c r="F12" s="31"/>
      <c r="G12" s="31"/>
      <c r="H12" s="31"/>
      <c r="I12" s="31"/>
      <c r="J12" s="31"/>
    </row>
    <row r="13" spans="1:15" x14ac:dyDescent="0.2">
      <c r="A13" s="7"/>
      <c r="B13" s="7"/>
      <c r="C13" s="7"/>
      <c r="D13" s="7"/>
      <c r="E13" s="8"/>
      <c r="F13" s="8"/>
      <c r="G13" s="8"/>
      <c r="H13" s="7"/>
      <c r="I13" s="7"/>
      <c r="J13" s="7"/>
    </row>
    <row r="14" spans="1:15" x14ac:dyDescent="0.2">
      <c r="E14" s="32" t="s">
        <v>27</v>
      </c>
      <c r="F14" s="33"/>
      <c r="G14" s="34"/>
    </row>
    <row r="15" spans="1:15" x14ac:dyDescent="0.2">
      <c r="E15" s="35"/>
      <c r="F15" s="36"/>
      <c r="G15" s="37"/>
    </row>
  </sheetData>
  <sheetProtection algorithmName="SHA-512" hashValue="FgpiprwZfb1c6ML5XcrfDd9PsZzf49mZNi8U4n2yQdO3gGNJgAc/1eU1OkbCeU13oGw+8r7utwjUcfAVrjOizQ==" saltValue="yaoZySfqAp9QeIbtL6xo7w==" spinCount="100000" sheet="1" objects="1" scenarios="1"/>
  <mergeCells count="7">
    <mergeCell ref="D12:J12"/>
    <mergeCell ref="E14:G15"/>
    <mergeCell ref="A1:J4"/>
    <mergeCell ref="A7:J7"/>
    <mergeCell ref="D9:J9"/>
    <mergeCell ref="D11:J11"/>
    <mergeCell ref="A5:J5"/>
  </mergeCells>
  <hyperlinks>
    <hyperlink ref="E14:G15" location="'3.A) Eigentümerkompensation'!A1" display="weiter " xr:uid="{A7CDA7AB-0A5C-4998-A3C9-D2123CD3C225}"/>
  </hyperlinks>
  <pageMargins left="0.70866141732283472" right="0.70866141732283472" top="0.78740157480314965" bottom="0.78740157480314965" header="0.31496062992125984" footer="0.31496062992125984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C8349C-1029-4EF5-96F0-6A86E8D2849F}">
          <x14:formula1>
            <xm:f>Stammdaten!$A$8:$A$23</xm:f>
          </x14:formula1>
          <xm:sqref>D9:J9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10"/>
  <sheetViews>
    <sheetView zoomScaleNormal="100" workbookViewId="0">
      <selection activeCell="A15" sqref="A15"/>
    </sheetView>
  </sheetViews>
  <sheetFormatPr baseColWidth="10" defaultColWidth="9" defaultRowHeight="14.25" x14ac:dyDescent="0.2"/>
  <cols>
    <col min="1" max="1" width="7" customWidth="1"/>
    <col min="2" max="6" width="16.5" customWidth="1"/>
    <col min="7" max="7" width="18.375" customWidth="1"/>
    <col min="8" max="8" width="23.5" customWidth="1"/>
    <col min="9" max="9" width="22.75" customWidth="1"/>
    <col min="10" max="10" width="12.625" hidden="1" customWidth="1"/>
    <col min="11" max="11" width="17.375" customWidth="1"/>
    <col min="12" max="12" width="25.875" customWidth="1"/>
    <col min="16" max="16" width="11.875" customWidth="1"/>
  </cols>
  <sheetData>
    <row r="1" spans="1:21" ht="15" customHeight="1" x14ac:dyDescent="0.2">
      <c r="A1" s="59" t="s">
        <v>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  <c r="M1" s="54" t="s">
        <v>28</v>
      </c>
    </row>
    <row r="2" spans="1:21" ht="15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  <c r="M2" s="55"/>
    </row>
    <row r="3" spans="1:21" ht="1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60"/>
      <c r="M3" s="55"/>
    </row>
    <row r="4" spans="1:21" ht="27" customHeight="1" x14ac:dyDescent="0.2">
      <c r="A4" s="61" t="s">
        <v>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  <c r="M4" s="56"/>
    </row>
    <row r="5" spans="1:21" ht="1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21" ht="1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21" ht="15" customHeight="1" x14ac:dyDescent="0.2">
      <c r="A7" s="57" t="s">
        <v>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21" ht="15" customHeight="1" x14ac:dyDescent="0.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21" ht="20.25" customHeight="1" x14ac:dyDescent="0.2">
      <c r="A9" s="64" t="s">
        <v>6</v>
      </c>
      <c r="B9" s="64"/>
      <c r="C9" s="64"/>
      <c r="D9" s="64"/>
      <c r="E9" s="64"/>
      <c r="F9" s="64"/>
      <c r="G9" s="64"/>
      <c r="H9" s="63" t="s">
        <v>55</v>
      </c>
      <c r="I9" s="63"/>
      <c r="J9" s="63"/>
      <c r="K9" s="63"/>
      <c r="L9" s="63"/>
    </row>
    <row r="10" spans="1:21" ht="20.25" customHeight="1" x14ac:dyDescent="0.2">
      <c r="A10" s="64"/>
      <c r="B10" s="64"/>
      <c r="C10" s="64"/>
      <c r="D10" s="64"/>
      <c r="E10" s="64"/>
      <c r="F10" s="64"/>
      <c r="G10" s="64"/>
      <c r="H10" s="63"/>
      <c r="I10" s="63"/>
      <c r="J10" s="63"/>
      <c r="K10" s="63"/>
      <c r="L10" s="63"/>
    </row>
    <row r="11" spans="1:21" ht="20.25" customHeight="1" x14ac:dyDescent="0.2">
      <c r="A11" s="64"/>
      <c r="B11" s="64"/>
      <c r="C11" s="64"/>
      <c r="D11" s="64"/>
      <c r="E11" s="64"/>
      <c r="F11" s="64"/>
      <c r="G11" s="64"/>
      <c r="H11" s="63"/>
      <c r="I11" s="63"/>
      <c r="J11" s="63"/>
      <c r="K11" s="63"/>
      <c r="L11" s="63"/>
    </row>
    <row r="12" spans="1:21" ht="29.25" customHeight="1" x14ac:dyDescent="0.2">
      <c r="A12" s="53">
        <f>SUM(Tabelle_Modul3a[Ergebnis (€)])</f>
        <v>0</v>
      </c>
      <c r="B12" s="53"/>
      <c r="C12" s="53"/>
      <c r="D12" s="53"/>
      <c r="E12" s="53"/>
      <c r="F12" s="53"/>
      <c r="G12" s="53"/>
      <c r="H12" s="53">
        <f>SUM(Tabelle_Modul3a[mit Geschwindigkeitsbonus])</f>
        <v>0</v>
      </c>
      <c r="I12" s="53"/>
      <c r="J12" s="53"/>
      <c r="K12" s="53"/>
      <c r="L12" s="53"/>
    </row>
    <row r="13" spans="1:21" ht="15.75" customHeight="1" x14ac:dyDescent="0.2">
      <c r="A13" s="15"/>
      <c r="B13" s="15"/>
      <c r="C13" s="10"/>
      <c r="D13" s="10"/>
      <c r="E13" s="10"/>
      <c r="F13" s="10"/>
      <c r="G13" s="16"/>
      <c r="H13" s="10"/>
      <c r="I13" s="10"/>
      <c r="J13" s="10"/>
      <c r="K13" s="16"/>
      <c r="L13" s="10"/>
    </row>
    <row r="14" spans="1:21" ht="15" thickBot="1" x14ac:dyDescent="0.25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8"/>
    </row>
    <row r="15" spans="1:21" s="29" customFormat="1" ht="46.5" customHeight="1" x14ac:dyDescent="0.2">
      <c r="A15" s="30" t="s">
        <v>0</v>
      </c>
      <c r="B15" s="30" t="s">
        <v>50</v>
      </c>
      <c r="C15" s="30" t="s">
        <v>47</v>
      </c>
      <c r="D15" s="30" t="s">
        <v>46</v>
      </c>
      <c r="E15" s="30" t="s">
        <v>48</v>
      </c>
      <c r="F15" s="30" t="s">
        <v>49</v>
      </c>
      <c r="G15" s="30" t="s">
        <v>56</v>
      </c>
      <c r="H15" s="30" t="s">
        <v>57</v>
      </c>
      <c r="I15" s="30" t="s">
        <v>54</v>
      </c>
      <c r="J15" s="30" t="s">
        <v>1</v>
      </c>
      <c r="K15" s="30" t="s">
        <v>58</v>
      </c>
      <c r="L15" s="30" t="s">
        <v>7</v>
      </c>
      <c r="N15" s="44" t="s">
        <v>51</v>
      </c>
      <c r="O15" s="45"/>
      <c r="P15" s="45"/>
      <c r="Q15" s="45"/>
      <c r="R15" s="45"/>
      <c r="S15" s="45"/>
      <c r="T15" s="45"/>
      <c r="U15" s="46"/>
    </row>
    <row r="16" spans="1:21" ht="15.75" customHeight="1" x14ac:dyDescent="0.2">
      <c r="A16" s="17"/>
      <c r="B16" s="17"/>
      <c r="C16" s="17"/>
      <c r="D16" s="17"/>
      <c r="E16" s="17"/>
      <c r="F16" s="17"/>
      <c r="G16" s="17"/>
      <c r="H16" s="18"/>
      <c r="I16" s="17"/>
      <c r="J16" s="19" t="str">
        <f>IFERROR(VLOOKUP(I16,Tabelle2[#All], 2, FALSE)," ")</f>
        <v xml:space="preserve"> </v>
      </c>
      <c r="K16" s="23" t="str">
        <f>IFERROR((Tabelle_Modul3a[[#This Row],[Flurstückgröße (ha)]]*10000)*Tabelle_Modul3a[[#This Row],[Bodenrichtwert (€/m²)]]*Tabelle_Modul3a[[#This Row],[Hilfsspalte]],"")</f>
        <v/>
      </c>
      <c r="L16" s="23" t="str">
        <f>IFERROR(Tabelle_Modul3a[[#This Row],[Ergebnis (€)]]*1.2," ")</f>
        <v xml:space="preserve"> </v>
      </c>
      <c r="N16" s="47"/>
      <c r="O16" s="48"/>
      <c r="P16" s="48"/>
      <c r="Q16" s="48"/>
      <c r="R16" s="48"/>
      <c r="S16" s="48"/>
      <c r="T16" s="48"/>
      <c r="U16" s="49"/>
    </row>
    <row r="17" spans="1:21" ht="15" customHeight="1" x14ac:dyDescent="0.2">
      <c r="A17" s="20"/>
      <c r="B17" s="20"/>
      <c r="C17" s="20"/>
      <c r="D17" s="20"/>
      <c r="E17" s="20"/>
      <c r="F17" s="20"/>
      <c r="G17" s="20"/>
      <c r="H17" s="21"/>
      <c r="I17" s="17"/>
      <c r="J17" s="22" t="str">
        <f>IFERROR(VLOOKUP(I17,Tabelle2[#All], 2, FALSE)," ")</f>
        <v xml:space="preserve"> </v>
      </c>
      <c r="K17" s="24" t="str">
        <f>IFERROR((Tabelle_Modul3a[[#This Row],[Flurstückgröße (ha)]]*10000)*Tabelle_Modul3a[[#This Row],[Bodenrichtwert (€/m²)]]*Tabelle_Modul3a[[#This Row],[Hilfsspalte]],"")</f>
        <v/>
      </c>
      <c r="L17" s="24" t="str">
        <f>IFERROR(Tabelle_Modul3a[[#This Row],[Ergebnis (€)]]*1.2," ")</f>
        <v xml:space="preserve"> </v>
      </c>
      <c r="N17" s="47"/>
      <c r="O17" s="48"/>
      <c r="P17" s="48"/>
      <c r="Q17" s="48"/>
      <c r="R17" s="48"/>
      <c r="S17" s="48"/>
      <c r="T17" s="48"/>
      <c r="U17" s="49"/>
    </row>
    <row r="18" spans="1:21" ht="15.75" customHeight="1" x14ac:dyDescent="0.2">
      <c r="A18" s="17"/>
      <c r="B18" s="17"/>
      <c r="C18" s="17"/>
      <c r="D18" s="17"/>
      <c r="E18" s="17"/>
      <c r="F18" s="17"/>
      <c r="G18" s="17"/>
      <c r="H18" s="18"/>
      <c r="I18" s="17"/>
      <c r="J18" s="19" t="str">
        <f>IFERROR(VLOOKUP(I18,Tabelle2[#All], 2, FALSE)," ")</f>
        <v xml:space="preserve"> </v>
      </c>
      <c r="K18" s="23" t="str">
        <f>IFERROR((Tabelle_Modul3a[[#This Row],[Flurstückgröße (ha)]]*10000)*Tabelle_Modul3a[[#This Row],[Bodenrichtwert (€/m²)]]*Tabelle_Modul3a[[#This Row],[Hilfsspalte]],"")</f>
        <v/>
      </c>
      <c r="L18" s="23" t="str">
        <f>IFERROR(Tabelle_Modul3a[[#This Row],[Ergebnis (€)]]*1.2," ")</f>
        <v xml:space="preserve"> </v>
      </c>
      <c r="N18" s="47"/>
      <c r="O18" s="48"/>
      <c r="P18" s="48"/>
      <c r="Q18" s="48"/>
      <c r="R18" s="48"/>
      <c r="S18" s="48"/>
      <c r="T18" s="48"/>
      <c r="U18" s="49"/>
    </row>
    <row r="19" spans="1:21" ht="15" customHeight="1" x14ac:dyDescent="0.2">
      <c r="A19" s="17"/>
      <c r="B19" s="17"/>
      <c r="C19" s="17"/>
      <c r="D19" s="17"/>
      <c r="E19" s="17"/>
      <c r="F19" s="17"/>
      <c r="G19" s="17"/>
      <c r="H19" s="18"/>
      <c r="I19" s="17"/>
      <c r="J19" s="19" t="str">
        <f>IFERROR(VLOOKUP(I19,Tabelle2[#All], 2, FALSE)," ")</f>
        <v xml:space="preserve"> </v>
      </c>
      <c r="K19" s="23" t="str">
        <f>IFERROR((Tabelle_Modul3a[[#This Row],[Flurstückgröße (ha)]]*10000)*Tabelle_Modul3a[[#This Row],[Bodenrichtwert (€/m²)]]*Tabelle_Modul3a[[#This Row],[Hilfsspalte]],"")</f>
        <v/>
      </c>
      <c r="L19" s="23" t="str">
        <f>IFERROR(Tabelle_Modul3a[[#This Row],[Ergebnis (€)]]*1.2," ")</f>
        <v xml:space="preserve"> </v>
      </c>
      <c r="N19" s="47"/>
      <c r="O19" s="48"/>
      <c r="P19" s="48"/>
      <c r="Q19" s="48"/>
      <c r="R19" s="48"/>
      <c r="S19" s="48"/>
      <c r="T19" s="48"/>
      <c r="U19" s="49"/>
    </row>
    <row r="20" spans="1:21" ht="15" customHeight="1" x14ac:dyDescent="0.2">
      <c r="A20" s="17"/>
      <c r="B20" s="17"/>
      <c r="C20" s="17"/>
      <c r="D20" s="17"/>
      <c r="E20" s="17"/>
      <c r="F20" s="17"/>
      <c r="G20" s="17"/>
      <c r="H20" s="18"/>
      <c r="I20" s="17"/>
      <c r="J20" s="19" t="str">
        <f>IFERROR(VLOOKUP(I20,Tabelle2[#All], 2, FALSE)," ")</f>
        <v xml:space="preserve"> </v>
      </c>
      <c r="K20" s="23" t="str">
        <f>IFERROR((Tabelle_Modul3a[[#This Row],[Flurstückgröße (ha)]]*10000)*Tabelle_Modul3a[[#This Row],[Bodenrichtwert (€/m²)]]*Tabelle_Modul3a[[#This Row],[Hilfsspalte]],"")</f>
        <v/>
      </c>
      <c r="L20" s="23" t="str">
        <f>IFERROR(Tabelle_Modul3a[[#This Row],[Ergebnis (€)]]*1.2," ")</f>
        <v xml:space="preserve"> </v>
      </c>
      <c r="N20" s="47"/>
      <c r="O20" s="48"/>
      <c r="P20" s="48"/>
      <c r="Q20" s="48"/>
      <c r="R20" s="48"/>
      <c r="S20" s="48"/>
      <c r="T20" s="48"/>
      <c r="U20" s="49"/>
    </row>
    <row r="21" spans="1:21" ht="15" customHeight="1" x14ac:dyDescent="0.2">
      <c r="A21" s="17"/>
      <c r="B21" s="17"/>
      <c r="C21" s="17"/>
      <c r="D21" s="17"/>
      <c r="E21" s="17"/>
      <c r="F21" s="17"/>
      <c r="G21" s="17"/>
      <c r="H21" s="18"/>
      <c r="I21" s="17"/>
      <c r="J21" s="19" t="str">
        <f>IFERROR(VLOOKUP(I21,Tabelle2[#All], 2, FALSE)," ")</f>
        <v xml:space="preserve"> </v>
      </c>
      <c r="K21" s="23" t="str">
        <f>IFERROR((Tabelle_Modul3a[[#This Row],[Flurstückgröße (ha)]]*10000)*Tabelle_Modul3a[[#This Row],[Bodenrichtwert (€/m²)]]*Tabelle_Modul3a[[#This Row],[Hilfsspalte]],"")</f>
        <v/>
      </c>
      <c r="L21" s="23" t="str">
        <f>IFERROR(Tabelle_Modul3a[[#This Row],[Ergebnis (€)]]*1.2," ")</f>
        <v xml:space="preserve"> </v>
      </c>
      <c r="N21" s="47"/>
      <c r="O21" s="48"/>
      <c r="P21" s="48"/>
      <c r="Q21" s="48"/>
      <c r="R21" s="48"/>
      <c r="S21" s="48"/>
      <c r="T21" s="48"/>
      <c r="U21" s="49"/>
    </row>
    <row r="22" spans="1:21" ht="15" customHeight="1" x14ac:dyDescent="0.2">
      <c r="A22" s="17"/>
      <c r="B22" s="17"/>
      <c r="C22" s="17"/>
      <c r="D22" s="17"/>
      <c r="E22" s="17"/>
      <c r="F22" s="17"/>
      <c r="G22" s="17"/>
      <c r="H22" s="18"/>
      <c r="I22" s="17"/>
      <c r="J22" s="19" t="str">
        <f>IFERROR(VLOOKUP(I22,Tabelle2[#All], 2, FALSE)," ")</f>
        <v xml:space="preserve"> </v>
      </c>
      <c r="K22" s="23" t="str">
        <f>IFERROR((Tabelle_Modul3a[[#This Row],[Flurstückgröße (ha)]]*10000)*Tabelle_Modul3a[[#This Row],[Bodenrichtwert (€/m²)]]*Tabelle_Modul3a[[#This Row],[Hilfsspalte]],"")</f>
        <v/>
      </c>
      <c r="L22" s="23" t="str">
        <f>IFERROR(Tabelle_Modul3a[[#This Row],[Ergebnis (€)]]*1.2," ")</f>
        <v xml:space="preserve"> </v>
      </c>
      <c r="N22" s="47"/>
      <c r="O22" s="48"/>
      <c r="P22" s="48"/>
      <c r="Q22" s="48"/>
      <c r="R22" s="48"/>
      <c r="S22" s="48"/>
      <c r="T22" s="48"/>
      <c r="U22" s="49"/>
    </row>
    <row r="23" spans="1:21" ht="15.75" customHeight="1" x14ac:dyDescent="0.2">
      <c r="A23" s="17"/>
      <c r="B23" s="17"/>
      <c r="C23" s="17"/>
      <c r="D23" s="17"/>
      <c r="E23" s="17"/>
      <c r="F23" s="17"/>
      <c r="G23" s="17"/>
      <c r="H23" s="18"/>
      <c r="I23" s="17"/>
      <c r="J23" s="19" t="str">
        <f>IFERROR(VLOOKUP(I23,Tabelle2[#All], 2, FALSE)," ")</f>
        <v xml:space="preserve"> </v>
      </c>
      <c r="K23" s="23" t="str">
        <f>IFERROR((Tabelle_Modul3a[[#This Row],[Flurstückgröße (ha)]]*10000)*Tabelle_Modul3a[[#This Row],[Bodenrichtwert (€/m²)]]*Tabelle_Modul3a[[#This Row],[Hilfsspalte]],"")</f>
        <v/>
      </c>
      <c r="L23" s="23" t="str">
        <f>IFERROR(Tabelle_Modul3a[[#This Row],[Ergebnis (€)]]*1.2," ")</f>
        <v xml:space="preserve"> </v>
      </c>
      <c r="N23" s="47"/>
      <c r="O23" s="48"/>
      <c r="P23" s="48"/>
      <c r="Q23" s="48"/>
      <c r="R23" s="48"/>
      <c r="S23" s="48"/>
      <c r="T23" s="48"/>
      <c r="U23" s="49"/>
    </row>
    <row r="24" spans="1:21" ht="15" thickBot="1" x14ac:dyDescent="0.25">
      <c r="A24" s="17"/>
      <c r="B24" s="17"/>
      <c r="C24" s="17"/>
      <c r="D24" s="17"/>
      <c r="E24" s="17"/>
      <c r="F24" s="17"/>
      <c r="G24" s="17"/>
      <c r="H24" s="18"/>
      <c r="I24" s="17"/>
      <c r="J24" s="19" t="str">
        <f>IFERROR(VLOOKUP(I24,Tabelle2[#All], 2, FALSE)," ")</f>
        <v xml:space="preserve"> </v>
      </c>
      <c r="K24" s="23" t="str">
        <f>IFERROR((Tabelle_Modul3a[[#This Row],[Flurstückgröße (ha)]]*10000)*Tabelle_Modul3a[[#This Row],[Bodenrichtwert (€/m²)]]*Tabelle_Modul3a[[#This Row],[Hilfsspalte]],"")</f>
        <v/>
      </c>
      <c r="L24" s="23" t="str">
        <f>IFERROR(Tabelle_Modul3a[[#This Row],[Ergebnis (€)]]*1.2," ")</f>
        <v xml:space="preserve"> </v>
      </c>
      <c r="N24" s="50"/>
      <c r="O24" s="51"/>
      <c r="P24" s="51"/>
      <c r="Q24" s="51"/>
      <c r="R24" s="51"/>
      <c r="S24" s="51"/>
      <c r="T24" s="51"/>
      <c r="U24" s="52"/>
    </row>
    <row r="25" spans="1:21" x14ac:dyDescent="0.2">
      <c r="A25" s="17"/>
      <c r="B25" s="17"/>
      <c r="C25" s="17"/>
      <c r="D25" s="17"/>
      <c r="E25" s="17"/>
      <c r="F25" s="17"/>
      <c r="G25" s="17"/>
      <c r="H25" s="18"/>
      <c r="I25" s="17"/>
      <c r="J25" s="19" t="str">
        <f>IFERROR(VLOOKUP(I25,Tabelle2[#All], 2, FALSE)," ")</f>
        <v xml:space="preserve"> </v>
      </c>
      <c r="K25" s="23" t="str">
        <f>IFERROR((Tabelle_Modul3a[[#This Row],[Flurstückgröße (ha)]]*10000)*Tabelle_Modul3a[[#This Row],[Bodenrichtwert (€/m²)]]*Tabelle_Modul3a[[#This Row],[Hilfsspalte]],"")</f>
        <v/>
      </c>
      <c r="L25" s="23" t="str">
        <f>IFERROR(Tabelle_Modul3a[[#This Row],[Ergebnis (€)]]*1.2," ")</f>
        <v xml:space="preserve"> </v>
      </c>
    </row>
    <row r="26" spans="1:21" x14ac:dyDescent="0.2">
      <c r="A26" s="17"/>
      <c r="B26" s="17"/>
      <c r="C26" s="17"/>
      <c r="D26" s="17"/>
      <c r="E26" s="17"/>
      <c r="F26" s="17"/>
      <c r="G26" s="17"/>
      <c r="H26" s="18"/>
      <c r="I26" s="17"/>
      <c r="J26" s="19" t="str">
        <f>IFERROR(VLOOKUP(I26,Tabelle2[#All], 2, FALSE)," ")</f>
        <v xml:space="preserve"> </v>
      </c>
      <c r="K26" s="23" t="str">
        <f>IFERROR((Tabelle_Modul3a[[#This Row],[Flurstückgröße (ha)]]*10000)*Tabelle_Modul3a[[#This Row],[Bodenrichtwert (€/m²)]]*Tabelle_Modul3a[[#This Row],[Hilfsspalte]],"")</f>
        <v/>
      </c>
      <c r="L26" s="23" t="str">
        <f>IFERROR(Tabelle_Modul3a[[#This Row],[Ergebnis (€)]]*1.2," ")</f>
        <v xml:space="preserve"> </v>
      </c>
    </row>
    <row r="27" spans="1:21" x14ac:dyDescent="0.2">
      <c r="A27" s="17"/>
      <c r="B27" s="17"/>
      <c r="C27" s="17"/>
      <c r="D27" s="17"/>
      <c r="E27" s="17"/>
      <c r="F27" s="17"/>
      <c r="G27" s="17"/>
      <c r="H27" s="18"/>
      <c r="I27" s="17"/>
      <c r="J27" s="19" t="str">
        <f>IFERROR(VLOOKUP(I27,Tabelle2[#All], 2, FALSE)," ")</f>
        <v xml:space="preserve"> </v>
      </c>
      <c r="K27" s="23" t="str">
        <f>IFERROR((Tabelle_Modul3a[[#This Row],[Flurstückgröße (ha)]]*10000)*Tabelle_Modul3a[[#This Row],[Bodenrichtwert (€/m²)]]*Tabelle_Modul3a[[#This Row],[Hilfsspalte]],"")</f>
        <v/>
      </c>
      <c r="L27" s="23" t="str">
        <f>IFERROR(Tabelle_Modul3a[[#This Row],[Ergebnis (€)]]*1.2," ")</f>
        <v xml:space="preserve"> </v>
      </c>
    </row>
    <row r="28" spans="1:21" x14ac:dyDescent="0.2">
      <c r="A28" s="17"/>
      <c r="B28" s="17"/>
      <c r="C28" s="17"/>
      <c r="D28" s="17"/>
      <c r="E28" s="17"/>
      <c r="F28" s="17"/>
      <c r="G28" s="17"/>
      <c r="H28" s="18"/>
      <c r="I28" s="17"/>
      <c r="J28" s="19" t="str">
        <f>IFERROR(VLOOKUP(I28,Tabelle2[#All], 2, FALSE)," ")</f>
        <v xml:space="preserve"> </v>
      </c>
      <c r="K28" s="23" t="str">
        <f>IFERROR((Tabelle_Modul3a[[#This Row],[Flurstückgröße (ha)]]*10000)*Tabelle_Modul3a[[#This Row],[Bodenrichtwert (€/m²)]]*Tabelle_Modul3a[[#This Row],[Hilfsspalte]],"")</f>
        <v/>
      </c>
      <c r="L28" s="23" t="str">
        <f>IFERROR(Tabelle_Modul3a[[#This Row],[Ergebnis (€)]]*1.2," ")</f>
        <v xml:space="preserve"> </v>
      </c>
    </row>
    <row r="29" spans="1:21" x14ac:dyDescent="0.2">
      <c r="A29" s="17"/>
      <c r="B29" s="17"/>
      <c r="C29" s="17"/>
      <c r="D29" s="17"/>
      <c r="E29" s="17"/>
      <c r="F29" s="17"/>
      <c r="G29" s="17"/>
      <c r="H29" s="18"/>
      <c r="I29" s="17"/>
      <c r="J29" s="19" t="str">
        <f>IFERROR(VLOOKUP(I29,Tabelle2[#All], 2, FALSE)," ")</f>
        <v xml:space="preserve"> </v>
      </c>
      <c r="K29" s="23" t="str">
        <f>IFERROR((Tabelle_Modul3a[[#This Row],[Flurstückgröße (ha)]]*10000)*Tabelle_Modul3a[[#This Row],[Bodenrichtwert (€/m²)]]*Tabelle_Modul3a[[#This Row],[Hilfsspalte]],"")</f>
        <v/>
      </c>
      <c r="L29" s="23" t="str">
        <f>IFERROR(Tabelle_Modul3a[[#This Row],[Ergebnis (€)]]*1.2," ")</f>
        <v xml:space="preserve"> </v>
      </c>
    </row>
    <row r="30" spans="1:21" x14ac:dyDescent="0.2">
      <c r="A30" s="17"/>
      <c r="B30" s="17"/>
      <c r="C30" s="17"/>
      <c r="D30" s="17"/>
      <c r="E30" s="17"/>
      <c r="F30" s="17"/>
      <c r="G30" s="17"/>
      <c r="H30" s="18"/>
      <c r="I30" s="17"/>
      <c r="J30" s="19" t="str">
        <f>IFERROR(VLOOKUP(I30,Tabelle2[#All], 2, FALSE)," ")</f>
        <v xml:space="preserve"> </v>
      </c>
      <c r="K30" s="23" t="str">
        <f>IFERROR((Tabelle_Modul3a[[#This Row],[Flurstückgröße (ha)]]*10000)*Tabelle_Modul3a[[#This Row],[Bodenrichtwert (€/m²)]]*Tabelle_Modul3a[[#This Row],[Hilfsspalte]],"")</f>
        <v/>
      </c>
      <c r="L30" s="23" t="str">
        <f>IFERROR(Tabelle_Modul3a[[#This Row],[Ergebnis (€)]]*1.2," ")</f>
        <v xml:space="preserve"> </v>
      </c>
    </row>
    <row r="31" spans="1:21" x14ac:dyDescent="0.2">
      <c r="A31" s="17"/>
      <c r="B31" s="17"/>
      <c r="C31" s="17"/>
      <c r="D31" s="17"/>
      <c r="E31" s="17"/>
      <c r="F31" s="17"/>
      <c r="G31" s="17"/>
      <c r="H31" s="18"/>
      <c r="I31" s="17"/>
      <c r="J31" s="19" t="str">
        <f>IFERROR(VLOOKUP(I31,Tabelle2[#All], 2, FALSE)," ")</f>
        <v xml:space="preserve"> </v>
      </c>
      <c r="K31" s="23" t="str">
        <f>IFERROR((Tabelle_Modul3a[[#This Row],[Flurstückgröße (ha)]]*10000)*Tabelle_Modul3a[[#This Row],[Bodenrichtwert (€/m²)]]*Tabelle_Modul3a[[#This Row],[Hilfsspalte]],"")</f>
        <v/>
      </c>
      <c r="L31" s="23" t="str">
        <f>IFERROR(Tabelle_Modul3a[[#This Row],[Ergebnis (€)]]*1.2," ")</f>
        <v xml:space="preserve"> </v>
      </c>
    </row>
    <row r="32" spans="1:21" x14ac:dyDescent="0.2">
      <c r="A32" s="17"/>
      <c r="B32" s="17"/>
      <c r="C32" s="17"/>
      <c r="D32" s="17"/>
      <c r="E32" s="17"/>
      <c r="F32" s="17"/>
      <c r="G32" s="17"/>
      <c r="H32" s="18"/>
      <c r="I32" s="17"/>
      <c r="J32" s="19" t="str">
        <f>IFERROR(VLOOKUP(I32,Tabelle2[#All], 2, FALSE)," ")</f>
        <v xml:space="preserve"> </v>
      </c>
      <c r="K32" s="23" t="str">
        <f>IFERROR((Tabelle_Modul3a[[#This Row],[Flurstückgröße (ha)]]*10000)*Tabelle_Modul3a[[#This Row],[Bodenrichtwert (€/m²)]]*Tabelle_Modul3a[[#This Row],[Hilfsspalte]],"")</f>
        <v/>
      </c>
      <c r="L32" s="23" t="str">
        <f>IFERROR(Tabelle_Modul3a[[#This Row],[Ergebnis (€)]]*1.2," ")</f>
        <v xml:space="preserve"> </v>
      </c>
    </row>
    <row r="33" spans="1:12" x14ac:dyDescent="0.2">
      <c r="A33" s="17"/>
      <c r="B33" s="17"/>
      <c r="C33" s="17"/>
      <c r="D33" s="17"/>
      <c r="E33" s="17"/>
      <c r="F33" s="17"/>
      <c r="G33" s="17"/>
      <c r="H33" s="18"/>
      <c r="I33" s="17"/>
      <c r="J33" s="19" t="str">
        <f>IFERROR(VLOOKUP(I33,Tabelle2[#All], 2, FALSE)," ")</f>
        <v xml:space="preserve"> </v>
      </c>
      <c r="K33" s="23" t="str">
        <f>IFERROR((Tabelle_Modul3a[[#This Row],[Flurstückgröße (ha)]]*10000)*Tabelle_Modul3a[[#This Row],[Bodenrichtwert (€/m²)]]*Tabelle_Modul3a[[#This Row],[Hilfsspalte]],"")</f>
        <v/>
      </c>
      <c r="L33" s="23" t="str">
        <f>IFERROR(Tabelle_Modul3a[[#This Row],[Ergebnis (€)]]*1.2," ")</f>
        <v xml:space="preserve"> </v>
      </c>
    </row>
    <row r="34" spans="1:12" x14ac:dyDescent="0.2">
      <c r="A34" s="17"/>
      <c r="B34" s="17"/>
      <c r="C34" s="17"/>
      <c r="D34" s="17"/>
      <c r="E34" s="17"/>
      <c r="F34" s="17"/>
      <c r="G34" s="17"/>
      <c r="H34" s="18"/>
      <c r="I34" s="17"/>
      <c r="J34" s="19" t="str">
        <f>IFERROR(VLOOKUP(I34,Tabelle2[#All], 2, FALSE)," ")</f>
        <v xml:space="preserve"> </v>
      </c>
      <c r="K34" s="23" t="str">
        <f>IFERROR((Tabelle_Modul3a[[#This Row],[Flurstückgröße (ha)]]*10000)*Tabelle_Modul3a[[#This Row],[Bodenrichtwert (€/m²)]]*Tabelle_Modul3a[[#This Row],[Hilfsspalte]],"")</f>
        <v/>
      </c>
      <c r="L34" s="23" t="str">
        <f>IFERROR(Tabelle_Modul3a[[#This Row],[Ergebnis (€)]]*1.2," ")</f>
        <v xml:space="preserve"> </v>
      </c>
    </row>
    <row r="35" spans="1:12" x14ac:dyDescent="0.2">
      <c r="A35" s="17"/>
      <c r="B35" s="17"/>
      <c r="C35" s="17"/>
      <c r="D35" s="17"/>
      <c r="E35" s="17"/>
      <c r="F35" s="17"/>
      <c r="G35" s="17"/>
      <c r="H35" s="18"/>
      <c r="I35" s="17"/>
      <c r="J35" s="19" t="str">
        <f>IFERROR(VLOOKUP(I35,Tabelle2[#All], 2, FALSE)," ")</f>
        <v xml:space="preserve"> </v>
      </c>
      <c r="K35" s="23" t="str">
        <f>IFERROR((Tabelle_Modul3a[[#This Row],[Flurstückgröße (ha)]]*10000)*Tabelle_Modul3a[[#This Row],[Bodenrichtwert (€/m²)]]*Tabelle_Modul3a[[#This Row],[Hilfsspalte]],"")</f>
        <v/>
      </c>
      <c r="L35" s="23" t="str">
        <f>IFERROR(Tabelle_Modul3a[[#This Row],[Ergebnis (€)]]*1.2," ")</f>
        <v xml:space="preserve"> </v>
      </c>
    </row>
    <row r="36" spans="1:12" x14ac:dyDescent="0.2">
      <c r="A36" s="17"/>
      <c r="B36" s="17"/>
      <c r="C36" s="17"/>
      <c r="D36" s="17"/>
      <c r="E36" s="17"/>
      <c r="F36" s="17"/>
      <c r="G36" s="17"/>
      <c r="H36" s="18"/>
      <c r="I36" s="17"/>
      <c r="J36" s="19" t="str">
        <f>IFERROR(VLOOKUP(I36,Tabelle2[#All], 2, FALSE)," ")</f>
        <v xml:space="preserve"> </v>
      </c>
      <c r="K36" s="23" t="str">
        <f>IFERROR((Tabelle_Modul3a[[#This Row],[Flurstückgröße (ha)]]*10000)*Tabelle_Modul3a[[#This Row],[Bodenrichtwert (€/m²)]]*Tabelle_Modul3a[[#This Row],[Hilfsspalte]],"")</f>
        <v/>
      </c>
      <c r="L36" s="23" t="str">
        <f>IFERROR(Tabelle_Modul3a[[#This Row],[Ergebnis (€)]]*1.2," ")</f>
        <v xml:space="preserve"> </v>
      </c>
    </row>
    <row r="37" spans="1:12" x14ac:dyDescent="0.2">
      <c r="A37" s="17"/>
      <c r="B37" s="17"/>
      <c r="C37" s="17"/>
      <c r="D37" s="17"/>
      <c r="E37" s="17"/>
      <c r="F37" s="17"/>
      <c r="G37" s="17"/>
      <c r="H37" s="18"/>
      <c r="I37" s="17"/>
      <c r="J37" s="19" t="str">
        <f>IFERROR(VLOOKUP(I37,Tabelle2[#All], 2, FALSE)," ")</f>
        <v xml:space="preserve"> </v>
      </c>
      <c r="K37" s="23" t="str">
        <f>IFERROR((Tabelle_Modul3a[[#This Row],[Flurstückgröße (ha)]]*10000)*Tabelle_Modul3a[[#This Row],[Bodenrichtwert (€/m²)]]*Tabelle_Modul3a[[#This Row],[Hilfsspalte]],"")</f>
        <v/>
      </c>
      <c r="L37" s="23" t="str">
        <f>IFERROR(Tabelle_Modul3a[[#This Row],[Ergebnis (€)]]*1.2," ")</f>
        <v xml:space="preserve"> </v>
      </c>
    </row>
    <row r="38" spans="1:12" x14ac:dyDescent="0.2">
      <c r="A38" s="17"/>
      <c r="B38" s="17"/>
      <c r="C38" s="17"/>
      <c r="D38" s="17"/>
      <c r="E38" s="17"/>
      <c r="F38" s="17"/>
      <c r="G38" s="17"/>
      <c r="H38" s="18"/>
      <c r="I38" s="17"/>
      <c r="J38" s="19" t="str">
        <f>IFERROR(VLOOKUP(I38,Tabelle2[#All], 2, FALSE)," ")</f>
        <v xml:space="preserve"> </v>
      </c>
      <c r="K38" s="23" t="str">
        <f>IFERROR((Tabelle_Modul3a[[#This Row],[Flurstückgröße (ha)]]*10000)*Tabelle_Modul3a[[#This Row],[Bodenrichtwert (€/m²)]]*Tabelle_Modul3a[[#This Row],[Hilfsspalte]],"")</f>
        <v/>
      </c>
      <c r="L38" s="23" t="str">
        <f>IFERROR(Tabelle_Modul3a[[#This Row],[Ergebnis (€)]]*1.2," ")</f>
        <v xml:space="preserve"> </v>
      </c>
    </row>
    <row r="39" spans="1:12" x14ac:dyDescent="0.2">
      <c r="A39" s="17"/>
      <c r="B39" s="17"/>
      <c r="C39" s="17"/>
      <c r="D39" s="17"/>
      <c r="E39" s="17"/>
      <c r="F39" s="17"/>
      <c r="G39" s="17"/>
      <c r="H39" s="18"/>
      <c r="I39" s="17"/>
      <c r="J39" s="19" t="str">
        <f>IFERROR(VLOOKUP(I39,Tabelle2[#All], 2, FALSE)," ")</f>
        <v xml:space="preserve"> </v>
      </c>
      <c r="K39" s="23" t="str">
        <f>IFERROR((Tabelle_Modul3a[[#This Row],[Flurstückgröße (ha)]]*10000)*Tabelle_Modul3a[[#This Row],[Bodenrichtwert (€/m²)]]*Tabelle_Modul3a[[#This Row],[Hilfsspalte]],"")</f>
        <v/>
      </c>
      <c r="L39" s="23" t="str">
        <f>IFERROR(Tabelle_Modul3a[[#This Row],[Ergebnis (€)]]*1.2," ")</f>
        <v xml:space="preserve"> </v>
      </c>
    </row>
    <row r="40" spans="1:12" x14ac:dyDescent="0.2">
      <c r="A40" s="17"/>
      <c r="B40" s="17"/>
      <c r="C40" s="17"/>
      <c r="D40" s="17"/>
      <c r="E40" s="17"/>
      <c r="F40" s="17"/>
      <c r="G40" s="17"/>
      <c r="H40" s="18"/>
      <c r="I40" s="17"/>
      <c r="J40" s="19" t="str">
        <f>IFERROR(VLOOKUP(I40,Tabelle2[#All], 2, FALSE)," ")</f>
        <v xml:space="preserve"> </v>
      </c>
      <c r="K40" s="23" t="str">
        <f>IFERROR((Tabelle_Modul3a[[#This Row],[Flurstückgröße (ha)]]*10000)*Tabelle_Modul3a[[#This Row],[Bodenrichtwert (€/m²)]]*Tabelle_Modul3a[[#This Row],[Hilfsspalte]],"")</f>
        <v/>
      </c>
      <c r="L40" s="23" t="str">
        <f>IFERROR(Tabelle_Modul3a[[#This Row],[Ergebnis (€)]]*1.2," ")</f>
        <v xml:space="preserve"> </v>
      </c>
    </row>
    <row r="41" spans="1:12" x14ac:dyDescent="0.2">
      <c r="A41" s="17"/>
      <c r="B41" s="17"/>
      <c r="C41" s="17"/>
      <c r="D41" s="17"/>
      <c r="E41" s="17"/>
      <c r="F41" s="17"/>
      <c r="G41" s="17"/>
      <c r="H41" s="18"/>
      <c r="I41" s="17"/>
      <c r="J41" s="19" t="str">
        <f>IFERROR(VLOOKUP(I41,Tabelle2[#All], 2, FALSE)," ")</f>
        <v xml:space="preserve"> </v>
      </c>
      <c r="K41" s="23" t="str">
        <f>IFERROR((Tabelle_Modul3a[[#This Row],[Flurstückgröße (ha)]]*10000)*Tabelle_Modul3a[[#This Row],[Bodenrichtwert (€/m²)]]*Tabelle_Modul3a[[#This Row],[Hilfsspalte]],"")</f>
        <v/>
      </c>
      <c r="L41" s="23" t="str">
        <f>IFERROR(Tabelle_Modul3a[[#This Row],[Ergebnis (€)]]*1.2," ")</f>
        <v xml:space="preserve"> </v>
      </c>
    </row>
    <row r="42" spans="1:12" x14ac:dyDescent="0.2">
      <c r="A42" s="17"/>
      <c r="B42" s="17"/>
      <c r="C42" s="17"/>
      <c r="D42" s="17"/>
      <c r="E42" s="17"/>
      <c r="F42" s="17"/>
      <c r="G42" s="17"/>
      <c r="H42" s="18"/>
      <c r="I42" s="17"/>
      <c r="J42" s="19" t="str">
        <f>IFERROR(VLOOKUP(I42,Tabelle2[#All], 2, FALSE)," ")</f>
        <v xml:space="preserve"> </v>
      </c>
      <c r="K42" s="23" t="str">
        <f>IFERROR((Tabelle_Modul3a[[#This Row],[Flurstückgröße (ha)]]*10000)*Tabelle_Modul3a[[#This Row],[Bodenrichtwert (€/m²)]]*Tabelle_Modul3a[[#This Row],[Hilfsspalte]],"")</f>
        <v/>
      </c>
      <c r="L42" s="23" t="str">
        <f>IFERROR(Tabelle_Modul3a[[#This Row],[Ergebnis (€)]]*1.2," ")</f>
        <v xml:space="preserve"> </v>
      </c>
    </row>
    <row r="43" spans="1:12" x14ac:dyDescent="0.2">
      <c r="A43" s="17"/>
      <c r="B43" s="17"/>
      <c r="C43" s="17"/>
      <c r="D43" s="17"/>
      <c r="E43" s="17"/>
      <c r="F43" s="17"/>
      <c r="G43" s="17"/>
      <c r="H43" s="18"/>
      <c r="I43" s="17"/>
      <c r="J43" s="19" t="str">
        <f>IFERROR(VLOOKUP(I43,Tabelle2[#All], 2, FALSE)," ")</f>
        <v xml:space="preserve"> </v>
      </c>
      <c r="K43" s="23" t="str">
        <f>IFERROR((Tabelle_Modul3a[[#This Row],[Flurstückgröße (ha)]]*10000)*Tabelle_Modul3a[[#This Row],[Bodenrichtwert (€/m²)]]*Tabelle_Modul3a[[#This Row],[Hilfsspalte]],"")</f>
        <v/>
      </c>
      <c r="L43" s="23" t="str">
        <f>IFERROR(Tabelle_Modul3a[[#This Row],[Ergebnis (€)]]*1.2," ")</f>
        <v xml:space="preserve"> </v>
      </c>
    </row>
    <row r="44" spans="1:12" x14ac:dyDescent="0.2">
      <c r="A44" s="17"/>
      <c r="B44" s="17"/>
      <c r="C44" s="17"/>
      <c r="D44" s="17"/>
      <c r="E44" s="17"/>
      <c r="F44" s="17"/>
      <c r="G44" s="17"/>
      <c r="H44" s="18"/>
      <c r="I44" s="17"/>
      <c r="J44" s="19" t="str">
        <f>IFERROR(VLOOKUP(I44,Tabelle2[#All], 2, FALSE)," ")</f>
        <v xml:space="preserve"> </v>
      </c>
      <c r="K44" s="23" t="str">
        <f>IFERROR((Tabelle_Modul3a[[#This Row],[Flurstückgröße (ha)]]*10000)*Tabelle_Modul3a[[#This Row],[Bodenrichtwert (€/m²)]]*Tabelle_Modul3a[[#This Row],[Hilfsspalte]],"")</f>
        <v/>
      </c>
      <c r="L44" s="23" t="str">
        <f>IFERROR(Tabelle_Modul3a[[#This Row],[Ergebnis (€)]]*1.2," ")</f>
        <v xml:space="preserve"> </v>
      </c>
    </row>
    <row r="45" spans="1:12" x14ac:dyDescent="0.2">
      <c r="A45" s="17"/>
      <c r="B45" s="17"/>
      <c r="C45" s="17"/>
      <c r="D45" s="17"/>
      <c r="E45" s="17"/>
      <c r="F45" s="17"/>
      <c r="G45" s="17"/>
      <c r="H45" s="18"/>
      <c r="I45" s="17"/>
      <c r="J45" s="19"/>
      <c r="K45" s="23"/>
      <c r="L45" s="23"/>
    </row>
    <row r="46" spans="1:12" x14ac:dyDescent="0.2">
      <c r="A46" s="17"/>
      <c r="B46" s="17"/>
      <c r="C46" s="17"/>
      <c r="D46" s="17"/>
      <c r="E46" s="17"/>
      <c r="F46" s="17"/>
      <c r="G46" s="17"/>
      <c r="H46" s="18"/>
      <c r="I46" s="17"/>
      <c r="J46" s="19" t="str">
        <f>IFERROR(VLOOKUP(I46,Tabelle2[#All], 2, FALSE)," ")</f>
        <v xml:space="preserve"> </v>
      </c>
      <c r="K46" s="23" t="str">
        <f>IFERROR((Tabelle_Modul3a[[#This Row],[Flurstückgröße (ha)]]*10000)*Tabelle_Modul3a[[#This Row],[Bodenrichtwert (€/m²)]]*Tabelle_Modul3a[[#This Row],[Hilfsspalte]],"")</f>
        <v/>
      </c>
      <c r="L46" s="23" t="str">
        <f>IFERROR(Tabelle_Modul3a[[#This Row],[Ergebnis (€)]]*1.2," ")</f>
        <v xml:space="preserve"> </v>
      </c>
    </row>
    <row r="47" spans="1:12" x14ac:dyDescent="0.2">
      <c r="A47" s="17"/>
      <c r="B47" s="17"/>
      <c r="C47" s="17"/>
      <c r="D47" s="17"/>
      <c r="E47" s="17"/>
      <c r="F47" s="17"/>
      <c r="G47" s="17"/>
      <c r="H47" s="18"/>
      <c r="I47" s="17"/>
      <c r="J47" s="19" t="str">
        <f>IFERROR(VLOOKUP(I47,Tabelle2[#All], 2, FALSE)," ")</f>
        <v xml:space="preserve"> </v>
      </c>
      <c r="K47" s="23" t="str">
        <f>IFERROR((Tabelle_Modul3a[[#This Row],[Flurstückgröße (ha)]]*10000)*Tabelle_Modul3a[[#This Row],[Bodenrichtwert (€/m²)]]*Tabelle_Modul3a[[#This Row],[Hilfsspalte]],"")</f>
        <v/>
      </c>
      <c r="L47" s="23" t="str">
        <f>IFERROR(Tabelle_Modul3a[[#This Row],[Ergebnis (€)]]*1.2," ")</f>
        <v xml:space="preserve"> </v>
      </c>
    </row>
    <row r="48" spans="1:12" x14ac:dyDescent="0.2">
      <c r="A48" s="17"/>
      <c r="B48" s="17"/>
      <c r="C48" s="17"/>
      <c r="D48" s="17"/>
      <c r="E48" s="17"/>
      <c r="F48" s="17"/>
      <c r="G48" s="17"/>
      <c r="H48" s="18"/>
      <c r="I48" s="17"/>
      <c r="J48" s="19" t="str">
        <f>IFERROR(VLOOKUP(I48,Tabelle2[#All], 2, FALSE)," ")</f>
        <v xml:space="preserve"> </v>
      </c>
      <c r="K48" s="23" t="str">
        <f>IFERROR((Tabelle_Modul3a[[#This Row],[Flurstückgröße (ha)]]*10000)*Tabelle_Modul3a[[#This Row],[Bodenrichtwert (€/m²)]]*Tabelle_Modul3a[[#This Row],[Hilfsspalte]],"")</f>
        <v/>
      </c>
      <c r="L48" s="23" t="str">
        <f>IFERROR(Tabelle_Modul3a[[#This Row],[Ergebnis (€)]]*1.2," ")</f>
        <v xml:space="preserve"> </v>
      </c>
    </row>
    <row r="49" spans="1:12" x14ac:dyDescent="0.2">
      <c r="A49" s="17"/>
      <c r="B49" s="17"/>
      <c r="C49" s="17"/>
      <c r="D49" s="17"/>
      <c r="E49" s="17"/>
      <c r="F49" s="17"/>
      <c r="G49" s="17"/>
      <c r="H49" s="18"/>
      <c r="I49" s="17"/>
      <c r="J49" s="19" t="str">
        <f>IFERROR(VLOOKUP(I49,Tabelle2[#All], 2, FALSE)," ")</f>
        <v xml:space="preserve"> </v>
      </c>
      <c r="K49" s="23" t="str">
        <f>IFERROR((Tabelle_Modul3a[[#This Row],[Flurstückgröße (ha)]]*10000)*Tabelle_Modul3a[[#This Row],[Bodenrichtwert (€/m²)]]*Tabelle_Modul3a[[#This Row],[Hilfsspalte]],"")</f>
        <v/>
      </c>
      <c r="L49" s="23" t="str">
        <f>IFERROR(Tabelle_Modul3a[[#This Row],[Ergebnis (€)]]*1.2," ")</f>
        <v xml:space="preserve"> </v>
      </c>
    </row>
    <row r="50" spans="1:12" x14ac:dyDescent="0.2">
      <c r="A50" s="17"/>
      <c r="B50" s="17"/>
      <c r="C50" s="17"/>
      <c r="D50" s="17"/>
      <c r="E50" s="17"/>
      <c r="F50" s="17"/>
      <c r="G50" s="17"/>
      <c r="H50" s="18"/>
      <c r="I50" s="17"/>
      <c r="J50" s="19" t="str">
        <f>IFERROR(VLOOKUP(I50,Tabelle2[#All], 2, FALSE)," ")</f>
        <v xml:space="preserve"> </v>
      </c>
      <c r="K50" s="23" t="str">
        <f>IFERROR((Tabelle_Modul3a[[#This Row],[Flurstückgröße (ha)]]*10000)*Tabelle_Modul3a[[#This Row],[Bodenrichtwert (€/m²)]]*Tabelle_Modul3a[[#This Row],[Hilfsspalte]],"")</f>
        <v/>
      </c>
      <c r="L50" s="23" t="str">
        <f>IFERROR(Tabelle_Modul3a[[#This Row],[Ergebnis (€)]]*1.2," ")</f>
        <v xml:space="preserve"> </v>
      </c>
    </row>
    <row r="51" spans="1:12" x14ac:dyDescent="0.2">
      <c r="A51" s="17"/>
      <c r="B51" s="17"/>
      <c r="C51" s="17"/>
      <c r="D51" s="17"/>
      <c r="E51" s="17"/>
      <c r="F51" s="17"/>
      <c r="G51" s="17"/>
      <c r="H51" s="18"/>
      <c r="I51" s="17"/>
      <c r="J51" s="19" t="str">
        <f>IFERROR(VLOOKUP(I51,Tabelle2[#All], 2, FALSE)," ")</f>
        <v xml:space="preserve"> </v>
      </c>
      <c r="K51" s="23" t="str">
        <f>IFERROR((Tabelle_Modul3a[[#This Row],[Flurstückgröße (ha)]]*10000)*Tabelle_Modul3a[[#This Row],[Bodenrichtwert (€/m²)]]*Tabelle_Modul3a[[#This Row],[Hilfsspalte]],"")</f>
        <v/>
      </c>
      <c r="L51" s="23" t="str">
        <f>IFERROR(Tabelle_Modul3a[[#This Row],[Ergebnis (€)]]*1.2," ")</f>
        <v xml:space="preserve"> </v>
      </c>
    </row>
    <row r="52" spans="1:12" x14ac:dyDescent="0.2">
      <c r="A52" s="17"/>
      <c r="B52" s="17"/>
      <c r="C52" s="17"/>
      <c r="D52" s="17"/>
      <c r="E52" s="17"/>
      <c r="F52" s="17"/>
      <c r="G52" s="17"/>
      <c r="H52" s="18"/>
      <c r="I52" s="17"/>
      <c r="J52" s="19" t="str">
        <f>IFERROR(VLOOKUP(I52,Tabelle2[#All], 2, FALSE)," ")</f>
        <v xml:space="preserve"> </v>
      </c>
      <c r="K52" s="23" t="str">
        <f>IFERROR((Tabelle_Modul3a[[#This Row],[Flurstückgröße (ha)]]*10000)*Tabelle_Modul3a[[#This Row],[Bodenrichtwert (€/m²)]]*Tabelle_Modul3a[[#This Row],[Hilfsspalte]],"")</f>
        <v/>
      </c>
      <c r="L52" s="23" t="str">
        <f>IFERROR(Tabelle_Modul3a[[#This Row],[Ergebnis (€)]]*1.2," ")</f>
        <v xml:space="preserve"> </v>
      </c>
    </row>
    <row r="53" spans="1:12" x14ac:dyDescent="0.2">
      <c r="A53" s="17"/>
      <c r="B53" s="17"/>
      <c r="C53" s="17"/>
      <c r="D53" s="17"/>
      <c r="E53" s="17"/>
      <c r="F53" s="17"/>
      <c r="G53" s="17"/>
      <c r="H53" s="18"/>
      <c r="I53" s="17"/>
      <c r="J53" s="19" t="str">
        <f>IFERROR(VLOOKUP(I53,Tabelle2[#All], 2, FALSE)," ")</f>
        <v xml:space="preserve"> </v>
      </c>
      <c r="K53" s="23" t="str">
        <f>IFERROR((Tabelle_Modul3a[[#This Row],[Flurstückgröße (ha)]]*10000)*Tabelle_Modul3a[[#This Row],[Bodenrichtwert (€/m²)]]*Tabelle_Modul3a[[#This Row],[Hilfsspalte]],"")</f>
        <v/>
      </c>
      <c r="L53" s="23" t="str">
        <f>IFERROR(Tabelle_Modul3a[[#This Row],[Ergebnis (€)]]*1.2," ")</f>
        <v xml:space="preserve"> </v>
      </c>
    </row>
    <row r="54" spans="1:12" x14ac:dyDescent="0.2">
      <c r="A54" s="17"/>
      <c r="B54" s="17"/>
      <c r="C54" s="17"/>
      <c r="D54" s="17"/>
      <c r="E54" s="17"/>
      <c r="F54" s="17"/>
      <c r="G54" s="17"/>
      <c r="H54" s="18"/>
      <c r="I54" s="17"/>
      <c r="J54" s="19" t="str">
        <f>IFERROR(VLOOKUP(I54,Tabelle2[#All], 2, FALSE)," ")</f>
        <v xml:space="preserve"> </v>
      </c>
      <c r="K54" s="23" t="str">
        <f>IFERROR((Tabelle_Modul3a[[#This Row],[Flurstückgröße (ha)]]*10000)*Tabelle_Modul3a[[#This Row],[Bodenrichtwert (€/m²)]]*Tabelle_Modul3a[[#This Row],[Hilfsspalte]],"")</f>
        <v/>
      </c>
      <c r="L54" s="23" t="str">
        <f>IFERROR(Tabelle_Modul3a[[#This Row],[Ergebnis (€)]]*1.2," ")</f>
        <v xml:space="preserve"> </v>
      </c>
    </row>
    <row r="55" spans="1:12" x14ac:dyDescent="0.2">
      <c r="A55" s="17"/>
      <c r="B55" s="17"/>
      <c r="C55" s="17"/>
      <c r="D55" s="17"/>
      <c r="E55" s="17"/>
      <c r="F55" s="17"/>
      <c r="G55" s="17"/>
      <c r="H55" s="18"/>
      <c r="I55" s="17"/>
      <c r="J55" s="19" t="str">
        <f>IFERROR(VLOOKUP(I55,Tabelle2[#All], 2, FALSE)," ")</f>
        <v xml:space="preserve"> </v>
      </c>
      <c r="K55" s="23" t="str">
        <f>IFERROR((Tabelle_Modul3a[[#This Row],[Flurstückgröße (ha)]]*10000)*Tabelle_Modul3a[[#This Row],[Bodenrichtwert (€/m²)]]*Tabelle_Modul3a[[#This Row],[Hilfsspalte]],"")</f>
        <v/>
      </c>
      <c r="L55" s="23" t="str">
        <f>IFERROR(Tabelle_Modul3a[[#This Row],[Ergebnis (€)]]*1.2," ")</f>
        <v xml:space="preserve"> </v>
      </c>
    </row>
    <row r="56" spans="1:12" x14ac:dyDescent="0.2">
      <c r="A56" s="17"/>
      <c r="B56" s="17"/>
      <c r="C56" s="17"/>
      <c r="D56" s="17"/>
      <c r="E56" s="17"/>
      <c r="F56" s="17"/>
      <c r="G56" s="17"/>
      <c r="H56" s="18"/>
      <c r="I56" s="17"/>
      <c r="J56" s="19" t="str">
        <f>IFERROR(VLOOKUP(I56,Tabelle2[#All], 2, FALSE)," ")</f>
        <v xml:space="preserve"> </v>
      </c>
      <c r="K56" s="23" t="str">
        <f>IFERROR((Tabelle_Modul3a[[#This Row],[Flurstückgröße (ha)]]*10000)*Tabelle_Modul3a[[#This Row],[Bodenrichtwert (€/m²)]]*Tabelle_Modul3a[[#This Row],[Hilfsspalte]],"")</f>
        <v/>
      </c>
      <c r="L56" s="23" t="str">
        <f>IFERROR(Tabelle_Modul3a[[#This Row],[Ergebnis (€)]]*1.2," ")</f>
        <v xml:space="preserve"> </v>
      </c>
    </row>
    <row r="57" spans="1:12" x14ac:dyDescent="0.2">
      <c r="A57" s="17"/>
      <c r="B57" s="17"/>
      <c r="C57" s="17"/>
      <c r="D57" s="17"/>
      <c r="E57" s="17"/>
      <c r="F57" s="17"/>
      <c r="G57" s="17"/>
      <c r="H57" s="18"/>
      <c r="I57" s="17"/>
      <c r="J57" s="19" t="str">
        <f>IFERROR(VLOOKUP(I57,Tabelle2[#All], 2, FALSE)," ")</f>
        <v xml:space="preserve"> </v>
      </c>
      <c r="K57" s="23" t="str">
        <f>IFERROR((Tabelle_Modul3a[[#This Row],[Flurstückgröße (ha)]]*10000)*Tabelle_Modul3a[[#This Row],[Bodenrichtwert (€/m²)]]*Tabelle_Modul3a[[#This Row],[Hilfsspalte]],"")</f>
        <v/>
      </c>
      <c r="L57" s="23" t="str">
        <f>IFERROR(Tabelle_Modul3a[[#This Row],[Ergebnis (€)]]*1.2," ")</f>
        <v xml:space="preserve"> </v>
      </c>
    </row>
    <row r="58" spans="1:12" x14ac:dyDescent="0.2">
      <c r="A58" s="17"/>
      <c r="B58" s="17"/>
      <c r="C58" s="17"/>
      <c r="D58" s="17"/>
      <c r="E58" s="17"/>
      <c r="F58" s="17"/>
      <c r="G58" s="17"/>
      <c r="H58" s="18"/>
      <c r="I58" s="17"/>
      <c r="J58" s="19" t="str">
        <f>IFERROR(VLOOKUP(I58,Tabelle2[#All], 2, FALSE)," ")</f>
        <v xml:space="preserve"> </v>
      </c>
      <c r="K58" s="23" t="str">
        <f>IFERROR((Tabelle_Modul3a[[#This Row],[Flurstückgröße (ha)]]*10000)*Tabelle_Modul3a[[#This Row],[Bodenrichtwert (€/m²)]]*Tabelle_Modul3a[[#This Row],[Hilfsspalte]],"")</f>
        <v/>
      </c>
      <c r="L58" s="23" t="str">
        <f>IFERROR(Tabelle_Modul3a[[#This Row],[Ergebnis (€)]]*1.2," ")</f>
        <v xml:space="preserve"> </v>
      </c>
    </row>
    <row r="59" spans="1:12" x14ac:dyDescent="0.2">
      <c r="A59" s="17"/>
      <c r="B59" s="17"/>
      <c r="C59" s="17"/>
      <c r="D59" s="17"/>
      <c r="E59" s="17"/>
      <c r="F59" s="17"/>
      <c r="G59" s="17"/>
      <c r="H59" s="18"/>
      <c r="I59" s="17"/>
      <c r="J59" s="19" t="str">
        <f>IFERROR(VLOOKUP(I59,Tabelle2[#All], 2, FALSE)," ")</f>
        <v xml:space="preserve"> </v>
      </c>
      <c r="K59" s="23" t="str">
        <f>IFERROR((Tabelle_Modul3a[[#This Row],[Flurstückgröße (ha)]]*10000)*Tabelle_Modul3a[[#This Row],[Bodenrichtwert (€/m²)]]*Tabelle_Modul3a[[#This Row],[Hilfsspalte]],"")</f>
        <v/>
      </c>
      <c r="L59" s="23" t="str">
        <f>IFERROR(Tabelle_Modul3a[[#This Row],[Ergebnis (€)]]*1.2," ")</f>
        <v xml:space="preserve"> </v>
      </c>
    </row>
    <row r="60" spans="1:12" x14ac:dyDescent="0.2">
      <c r="A60" s="17"/>
      <c r="B60" s="17"/>
      <c r="C60" s="17"/>
      <c r="D60" s="17"/>
      <c r="E60" s="17"/>
      <c r="F60" s="17"/>
      <c r="G60" s="17"/>
      <c r="H60" s="18"/>
      <c r="I60" s="17"/>
      <c r="J60" s="19" t="str">
        <f>IFERROR(VLOOKUP(I60,Tabelle2[#All], 2, FALSE)," ")</f>
        <v xml:space="preserve"> </v>
      </c>
      <c r="K60" s="23" t="str">
        <f>IFERROR((Tabelle_Modul3a[[#This Row],[Flurstückgröße (ha)]]*10000)*Tabelle_Modul3a[[#This Row],[Bodenrichtwert (€/m²)]]*Tabelle_Modul3a[[#This Row],[Hilfsspalte]],"")</f>
        <v/>
      </c>
      <c r="L60" s="23" t="str">
        <f>IFERROR(Tabelle_Modul3a[[#This Row],[Ergebnis (€)]]*1.2," ")</f>
        <v xml:space="preserve"> </v>
      </c>
    </row>
    <row r="61" spans="1:12" x14ac:dyDescent="0.2">
      <c r="A61" s="17"/>
      <c r="B61" s="17"/>
      <c r="C61" s="17"/>
      <c r="D61" s="17"/>
      <c r="E61" s="17"/>
      <c r="F61" s="17"/>
      <c r="G61" s="17"/>
      <c r="H61" s="18"/>
      <c r="I61" s="17"/>
      <c r="J61" s="19" t="str">
        <f>IFERROR(VLOOKUP(I61,Tabelle2[#All], 2, FALSE)," ")</f>
        <v xml:space="preserve"> </v>
      </c>
      <c r="K61" s="23" t="str">
        <f>IFERROR((Tabelle_Modul3a[[#This Row],[Flurstückgröße (ha)]]*10000)*Tabelle_Modul3a[[#This Row],[Bodenrichtwert (€/m²)]]*Tabelle_Modul3a[[#This Row],[Hilfsspalte]],"")</f>
        <v/>
      </c>
      <c r="L61" s="23" t="str">
        <f>IFERROR(Tabelle_Modul3a[[#This Row],[Ergebnis (€)]]*1.2," ")</f>
        <v xml:space="preserve"> </v>
      </c>
    </row>
    <row r="62" spans="1:12" x14ac:dyDescent="0.2">
      <c r="A62" s="17"/>
      <c r="B62" s="17"/>
      <c r="C62" s="17"/>
      <c r="D62" s="17"/>
      <c r="E62" s="17"/>
      <c r="F62" s="17"/>
      <c r="G62" s="17"/>
      <c r="H62" s="18"/>
      <c r="I62" s="17"/>
      <c r="J62" s="19" t="str">
        <f>IFERROR(VLOOKUP(I62,Tabelle2[#All], 2, FALSE)," ")</f>
        <v xml:space="preserve"> </v>
      </c>
      <c r="K62" s="23" t="str">
        <f>IFERROR((Tabelle_Modul3a[[#This Row],[Flurstückgröße (ha)]]*10000)*Tabelle_Modul3a[[#This Row],[Bodenrichtwert (€/m²)]]*Tabelle_Modul3a[[#This Row],[Hilfsspalte]],"")</f>
        <v/>
      </c>
      <c r="L62" s="23" t="str">
        <f>IFERROR(Tabelle_Modul3a[[#This Row],[Ergebnis (€)]]*1.2," ")</f>
        <v xml:space="preserve"> </v>
      </c>
    </row>
    <row r="63" spans="1:12" x14ac:dyDescent="0.2">
      <c r="A63" s="17"/>
      <c r="B63" s="17"/>
      <c r="C63" s="17"/>
      <c r="D63" s="17"/>
      <c r="E63" s="17"/>
      <c r="F63" s="17"/>
      <c r="G63" s="17"/>
      <c r="H63" s="18"/>
      <c r="I63" s="17"/>
      <c r="J63" s="19" t="str">
        <f>IFERROR(VLOOKUP(I63,Tabelle2[#All], 2, FALSE)," ")</f>
        <v xml:space="preserve"> </v>
      </c>
      <c r="K63" s="23" t="str">
        <f>IFERROR((Tabelle_Modul3a[[#This Row],[Flurstückgröße (ha)]]*10000)*Tabelle_Modul3a[[#This Row],[Bodenrichtwert (€/m²)]]*Tabelle_Modul3a[[#This Row],[Hilfsspalte]],"")</f>
        <v/>
      </c>
      <c r="L63" s="23" t="str">
        <f>IFERROR(Tabelle_Modul3a[[#This Row],[Ergebnis (€)]]*1.2," ")</f>
        <v xml:space="preserve"> </v>
      </c>
    </row>
    <row r="64" spans="1:12" x14ac:dyDescent="0.2">
      <c r="A64" s="17"/>
      <c r="B64" s="17"/>
      <c r="C64" s="17"/>
      <c r="D64" s="17"/>
      <c r="E64" s="17"/>
      <c r="F64" s="17"/>
      <c r="G64" s="17"/>
      <c r="H64" s="18"/>
      <c r="I64" s="17"/>
      <c r="J64" s="19" t="str">
        <f>IFERROR(VLOOKUP(I64,Tabelle2[#All], 2, FALSE)," ")</f>
        <v xml:space="preserve"> </v>
      </c>
      <c r="K64" s="23" t="str">
        <f>IFERROR((Tabelle_Modul3a[[#This Row],[Flurstückgröße (ha)]]*10000)*Tabelle_Modul3a[[#This Row],[Bodenrichtwert (€/m²)]]*Tabelle_Modul3a[[#This Row],[Hilfsspalte]],"")</f>
        <v/>
      </c>
      <c r="L64" s="23" t="str">
        <f>IFERROR(Tabelle_Modul3a[[#This Row],[Ergebnis (€)]]*1.2," ")</f>
        <v xml:space="preserve"> </v>
      </c>
    </row>
    <row r="65" spans="1:12" x14ac:dyDescent="0.2">
      <c r="A65" s="17"/>
      <c r="B65" s="17"/>
      <c r="C65" s="17"/>
      <c r="D65" s="17"/>
      <c r="E65" s="17"/>
      <c r="F65" s="17"/>
      <c r="G65" s="17"/>
      <c r="H65" s="18"/>
      <c r="I65" s="17"/>
      <c r="J65" s="19" t="str">
        <f>IFERROR(VLOOKUP(I65,Tabelle2[#All], 2, FALSE)," ")</f>
        <v xml:space="preserve"> </v>
      </c>
      <c r="K65" s="23" t="str">
        <f>IFERROR((Tabelle_Modul3a[[#This Row],[Flurstückgröße (ha)]]*10000)*Tabelle_Modul3a[[#This Row],[Bodenrichtwert (€/m²)]]*Tabelle_Modul3a[[#This Row],[Hilfsspalte]],"")</f>
        <v/>
      </c>
      <c r="L65" s="23" t="str">
        <f>IFERROR(Tabelle_Modul3a[[#This Row],[Ergebnis (€)]]*1.2," ")</f>
        <v xml:space="preserve"> </v>
      </c>
    </row>
    <row r="66" spans="1:12" x14ac:dyDescent="0.2">
      <c r="A66" s="17"/>
      <c r="B66" s="17"/>
      <c r="C66" s="17"/>
      <c r="D66" s="17"/>
      <c r="E66" s="17"/>
      <c r="F66" s="17"/>
      <c r="G66" s="17"/>
      <c r="H66" s="18"/>
      <c r="I66" s="17"/>
      <c r="J66" s="19" t="str">
        <f>IFERROR(VLOOKUP(I66,Tabelle2[#All], 2, FALSE)," ")</f>
        <v xml:space="preserve"> </v>
      </c>
      <c r="K66" s="23" t="str">
        <f>IFERROR((Tabelle_Modul3a[[#This Row],[Flurstückgröße (ha)]]*10000)*Tabelle_Modul3a[[#This Row],[Bodenrichtwert (€/m²)]]*Tabelle_Modul3a[[#This Row],[Hilfsspalte]],"")</f>
        <v/>
      </c>
      <c r="L66" s="23" t="str">
        <f>IFERROR(Tabelle_Modul3a[[#This Row],[Ergebnis (€)]]*1.2," ")</f>
        <v xml:space="preserve"> </v>
      </c>
    </row>
    <row r="67" spans="1:12" x14ac:dyDescent="0.2">
      <c r="A67" s="17"/>
      <c r="B67" s="17"/>
      <c r="C67" s="17"/>
      <c r="D67" s="17"/>
      <c r="E67" s="17"/>
      <c r="F67" s="17"/>
      <c r="G67" s="17"/>
      <c r="H67" s="18"/>
      <c r="I67" s="17"/>
      <c r="J67" s="19" t="str">
        <f>IFERROR(VLOOKUP(I67,Tabelle2[#All], 2, FALSE)," ")</f>
        <v xml:space="preserve"> </v>
      </c>
      <c r="K67" s="23" t="str">
        <f>IFERROR((Tabelle_Modul3a[[#This Row],[Flurstückgröße (ha)]]*10000)*Tabelle_Modul3a[[#This Row],[Bodenrichtwert (€/m²)]]*Tabelle_Modul3a[[#This Row],[Hilfsspalte]],"")</f>
        <v/>
      </c>
      <c r="L67" s="23" t="str">
        <f>IFERROR(Tabelle_Modul3a[[#This Row],[Ergebnis (€)]]*1.2," ")</f>
        <v xml:space="preserve"> </v>
      </c>
    </row>
    <row r="68" spans="1:12" x14ac:dyDescent="0.2">
      <c r="A68" s="17"/>
      <c r="B68" s="17"/>
      <c r="C68" s="17"/>
      <c r="D68" s="17"/>
      <c r="E68" s="17"/>
      <c r="F68" s="17"/>
      <c r="G68" s="17"/>
      <c r="H68" s="18"/>
      <c r="I68" s="17"/>
      <c r="J68" s="19" t="str">
        <f>IFERROR(VLOOKUP(I68,Tabelle2[#All], 2, FALSE)," ")</f>
        <v xml:space="preserve"> </v>
      </c>
      <c r="K68" s="23" t="str">
        <f>IFERROR((Tabelle_Modul3a[[#This Row],[Flurstückgröße (ha)]]*10000)*Tabelle_Modul3a[[#This Row],[Bodenrichtwert (€/m²)]]*Tabelle_Modul3a[[#This Row],[Hilfsspalte]],"")</f>
        <v/>
      </c>
      <c r="L68" s="23" t="str">
        <f>IFERROR(Tabelle_Modul3a[[#This Row],[Ergebnis (€)]]*1.2," ")</f>
        <v xml:space="preserve"> </v>
      </c>
    </row>
    <row r="69" spans="1:12" x14ac:dyDescent="0.2">
      <c r="A69" s="17"/>
      <c r="B69" s="17"/>
      <c r="C69" s="17"/>
      <c r="D69" s="17"/>
      <c r="E69" s="17"/>
      <c r="F69" s="17"/>
      <c r="G69" s="17"/>
      <c r="H69" s="18"/>
      <c r="I69" s="17"/>
      <c r="J69" s="19" t="str">
        <f>IFERROR(VLOOKUP(I69,Tabelle2[#All], 2, FALSE)," ")</f>
        <v xml:space="preserve"> </v>
      </c>
      <c r="K69" s="23" t="str">
        <f>IFERROR((Tabelle_Modul3a[[#This Row],[Flurstückgröße (ha)]]*10000)*Tabelle_Modul3a[[#This Row],[Bodenrichtwert (€/m²)]]*Tabelle_Modul3a[[#This Row],[Hilfsspalte]],"")</f>
        <v/>
      </c>
      <c r="L69" s="23" t="str">
        <f>IFERROR(Tabelle_Modul3a[[#This Row],[Ergebnis (€)]]*1.2," ")</f>
        <v xml:space="preserve"> </v>
      </c>
    </row>
    <row r="70" spans="1:12" x14ac:dyDescent="0.2">
      <c r="A70" s="17"/>
      <c r="B70" s="17"/>
      <c r="C70" s="17"/>
      <c r="D70" s="17"/>
      <c r="E70" s="17"/>
      <c r="F70" s="17"/>
      <c r="G70" s="17"/>
      <c r="H70" s="18"/>
      <c r="I70" s="17"/>
      <c r="J70" s="19" t="str">
        <f>IFERROR(VLOOKUP(I70,Tabelle2[#All], 2, FALSE)," ")</f>
        <v xml:space="preserve"> </v>
      </c>
      <c r="K70" s="23" t="str">
        <f>IFERROR((Tabelle_Modul3a[[#This Row],[Flurstückgröße (ha)]]*10000)*Tabelle_Modul3a[[#This Row],[Bodenrichtwert (€/m²)]]*Tabelle_Modul3a[[#This Row],[Hilfsspalte]],"")</f>
        <v/>
      </c>
      <c r="L70" s="23" t="str">
        <f>IFERROR(Tabelle_Modul3a[[#This Row],[Ergebnis (€)]]*1.2," ")</f>
        <v xml:space="preserve"> </v>
      </c>
    </row>
    <row r="71" spans="1:12" x14ac:dyDescent="0.2">
      <c r="A71" s="17"/>
      <c r="B71" s="17"/>
      <c r="C71" s="17"/>
      <c r="D71" s="17"/>
      <c r="E71" s="17"/>
      <c r="F71" s="17"/>
      <c r="G71" s="17"/>
      <c r="H71" s="18"/>
      <c r="I71" s="17"/>
      <c r="J71" s="19" t="str">
        <f>IFERROR(VLOOKUP(I71,Tabelle2[#All], 2, FALSE)," ")</f>
        <v xml:space="preserve"> </v>
      </c>
      <c r="K71" s="23" t="str">
        <f>IFERROR((Tabelle_Modul3a[[#This Row],[Flurstückgröße (ha)]]*10000)*Tabelle_Modul3a[[#This Row],[Bodenrichtwert (€/m²)]]*Tabelle_Modul3a[[#This Row],[Hilfsspalte]],"")</f>
        <v/>
      </c>
      <c r="L71" s="23" t="str">
        <f>IFERROR(Tabelle_Modul3a[[#This Row],[Ergebnis (€)]]*1.2," ")</f>
        <v xml:space="preserve"> </v>
      </c>
    </row>
    <row r="72" spans="1:12" x14ac:dyDescent="0.2">
      <c r="A72" s="17"/>
      <c r="B72" s="17"/>
      <c r="C72" s="17"/>
      <c r="D72" s="17"/>
      <c r="E72" s="17"/>
      <c r="F72" s="17"/>
      <c r="G72" s="17"/>
      <c r="H72" s="18"/>
      <c r="I72" s="17"/>
      <c r="J72" s="19" t="str">
        <f>IFERROR(VLOOKUP(I72,Tabelle2[#All], 2, FALSE)," ")</f>
        <v xml:space="preserve"> </v>
      </c>
      <c r="K72" s="23" t="str">
        <f>IFERROR((Tabelle_Modul3a[[#This Row],[Flurstückgröße (ha)]]*10000)*Tabelle_Modul3a[[#This Row],[Bodenrichtwert (€/m²)]]*Tabelle_Modul3a[[#This Row],[Hilfsspalte]],"")</f>
        <v/>
      </c>
      <c r="L72" s="23" t="str">
        <f>IFERROR(Tabelle_Modul3a[[#This Row],[Ergebnis (€)]]*1.2," ")</f>
        <v xml:space="preserve"> </v>
      </c>
    </row>
    <row r="73" spans="1:12" x14ac:dyDescent="0.2">
      <c r="A73" s="17"/>
      <c r="B73" s="17"/>
      <c r="C73" s="17"/>
      <c r="D73" s="17"/>
      <c r="E73" s="17"/>
      <c r="F73" s="17"/>
      <c r="G73" s="17"/>
      <c r="H73" s="18"/>
      <c r="I73" s="17"/>
      <c r="J73" s="19" t="str">
        <f>IFERROR(VLOOKUP(I73,Tabelle2[#All], 2, FALSE)," ")</f>
        <v xml:space="preserve"> </v>
      </c>
      <c r="K73" s="23" t="str">
        <f>IFERROR((Tabelle_Modul3a[[#This Row],[Flurstückgröße (ha)]]*10000)*Tabelle_Modul3a[[#This Row],[Bodenrichtwert (€/m²)]]*Tabelle_Modul3a[[#This Row],[Hilfsspalte]],"")</f>
        <v/>
      </c>
      <c r="L73" s="23" t="str">
        <f>IFERROR(Tabelle_Modul3a[[#This Row],[Ergebnis (€)]]*1.2," ")</f>
        <v xml:space="preserve"> </v>
      </c>
    </row>
    <row r="74" spans="1:12" x14ac:dyDescent="0.2">
      <c r="A74" s="17"/>
      <c r="B74" s="17"/>
      <c r="C74" s="17"/>
      <c r="D74" s="17"/>
      <c r="E74" s="17"/>
      <c r="F74" s="17"/>
      <c r="G74" s="17"/>
      <c r="H74" s="18"/>
      <c r="I74" s="17"/>
      <c r="J74" s="19" t="str">
        <f>IFERROR(VLOOKUP(I74,Tabelle2[#All], 2, FALSE)," ")</f>
        <v xml:space="preserve"> </v>
      </c>
      <c r="K74" s="23" t="str">
        <f>IFERROR((Tabelle_Modul3a[[#This Row],[Flurstückgröße (ha)]]*10000)*Tabelle_Modul3a[[#This Row],[Bodenrichtwert (€/m²)]]*Tabelle_Modul3a[[#This Row],[Hilfsspalte]],"")</f>
        <v/>
      </c>
      <c r="L74" s="23" t="str">
        <f>IFERROR(Tabelle_Modul3a[[#This Row],[Ergebnis (€)]]*1.2," ")</f>
        <v xml:space="preserve"> </v>
      </c>
    </row>
    <row r="75" spans="1:12" x14ac:dyDescent="0.2">
      <c r="A75" s="17"/>
      <c r="B75" s="17"/>
      <c r="C75" s="17"/>
      <c r="D75" s="17"/>
      <c r="E75" s="17"/>
      <c r="F75" s="17"/>
      <c r="G75" s="17"/>
      <c r="H75" s="18"/>
      <c r="I75" s="17"/>
      <c r="J75" s="19" t="str">
        <f>IFERROR(VLOOKUP(I75,Tabelle2[#All], 2, FALSE)," ")</f>
        <v xml:space="preserve"> </v>
      </c>
      <c r="K75" s="23" t="str">
        <f>IFERROR((Tabelle_Modul3a[[#This Row],[Flurstückgröße (ha)]]*10000)*Tabelle_Modul3a[[#This Row],[Bodenrichtwert (€/m²)]]*Tabelle_Modul3a[[#This Row],[Hilfsspalte]],"")</f>
        <v/>
      </c>
      <c r="L75" s="23" t="str">
        <f>IFERROR(Tabelle_Modul3a[[#This Row],[Ergebnis (€)]]*1.2," ")</f>
        <v xml:space="preserve"> </v>
      </c>
    </row>
    <row r="76" spans="1:12" x14ac:dyDescent="0.2">
      <c r="A76" s="17"/>
      <c r="B76" s="17"/>
      <c r="C76" s="17"/>
      <c r="D76" s="17"/>
      <c r="E76" s="17"/>
      <c r="F76" s="17"/>
      <c r="G76" s="17"/>
      <c r="H76" s="18"/>
      <c r="I76" s="17"/>
      <c r="J76" s="19" t="str">
        <f>IFERROR(VLOOKUP(I76,Tabelle2[#All], 2, FALSE)," ")</f>
        <v xml:space="preserve"> </v>
      </c>
      <c r="K76" s="23" t="str">
        <f>IFERROR((Tabelle_Modul3a[[#This Row],[Flurstückgröße (ha)]]*10000)*Tabelle_Modul3a[[#This Row],[Bodenrichtwert (€/m²)]]*Tabelle_Modul3a[[#This Row],[Hilfsspalte]],"")</f>
        <v/>
      </c>
      <c r="L76" s="23" t="str">
        <f>IFERROR(Tabelle_Modul3a[[#This Row],[Ergebnis (€)]]*1.2," ")</f>
        <v xml:space="preserve"> </v>
      </c>
    </row>
    <row r="77" spans="1:12" x14ac:dyDescent="0.2">
      <c r="A77" s="17"/>
      <c r="B77" s="17"/>
      <c r="C77" s="17"/>
      <c r="D77" s="17"/>
      <c r="E77" s="17"/>
      <c r="F77" s="17"/>
      <c r="G77" s="17"/>
      <c r="H77" s="18"/>
      <c r="I77" s="17"/>
      <c r="J77" s="19" t="str">
        <f>IFERROR(VLOOKUP(I77,Tabelle2[#All], 2, FALSE)," ")</f>
        <v xml:space="preserve"> </v>
      </c>
      <c r="K77" s="23" t="str">
        <f>IFERROR((Tabelle_Modul3a[[#This Row],[Flurstückgröße (ha)]]*10000)*Tabelle_Modul3a[[#This Row],[Bodenrichtwert (€/m²)]]*Tabelle_Modul3a[[#This Row],[Hilfsspalte]],"")</f>
        <v/>
      </c>
      <c r="L77" s="23" t="str">
        <f>IFERROR(Tabelle_Modul3a[[#This Row],[Ergebnis (€)]]*1.2," ")</f>
        <v xml:space="preserve"> </v>
      </c>
    </row>
    <row r="78" spans="1:12" x14ac:dyDescent="0.2">
      <c r="A78" s="17"/>
      <c r="B78" s="17"/>
      <c r="C78" s="17"/>
      <c r="D78" s="17"/>
      <c r="E78" s="17"/>
      <c r="F78" s="17"/>
      <c r="G78" s="17"/>
      <c r="H78" s="18"/>
      <c r="I78" s="17"/>
      <c r="J78" s="19" t="str">
        <f>IFERROR(VLOOKUP(I78,Tabelle2[#All], 2, FALSE)," ")</f>
        <v xml:space="preserve"> </v>
      </c>
      <c r="K78" s="23" t="str">
        <f>IFERROR((Tabelle_Modul3a[[#This Row],[Flurstückgröße (ha)]]*10000)*Tabelle_Modul3a[[#This Row],[Bodenrichtwert (€/m²)]]*Tabelle_Modul3a[[#This Row],[Hilfsspalte]],"")</f>
        <v/>
      </c>
      <c r="L78" s="23" t="str">
        <f>IFERROR(Tabelle_Modul3a[[#This Row],[Ergebnis (€)]]*1.2," ")</f>
        <v xml:space="preserve"> </v>
      </c>
    </row>
    <row r="79" spans="1:12" x14ac:dyDescent="0.2">
      <c r="A79" s="17"/>
      <c r="B79" s="17"/>
      <c r="C79" s="17"/>
      <c r="D79" s="17"/>
      <c r="E79" s="17"/>
      <c r="F79" s="17"/>
      <c r="G79" s="17"/>
      <c r="H79" s="18"/>
      <c r="I79" s="17"/>
      <c r="J79" s="19" t="str">
        <f>IFERROR(VLOOKUP(I79,Tabelle2[#All], 2, FALSE)," ")</f>
        <v xml:space="preserve"> </v>
      </c>
      <c r="K79" s="23" t="str">
        <f>IFERROR((Tabelle_Modul3a[[#This Row],[Flurstückgröße (ha)]]*10000)*Tabelle_Modul3a[[#This Row],[Bodenrichtwert (€/m²)]]*Tabelle_Modul3a[[#This Row],[Hilfsspalte]],"")</f>
        <v/>
      </c>
      <c r="L79" s="23" t="str">
        <f>IFERROR(Tabelle_Modul3a[[#This Row],[Ergebnis (€)]]*1.2," ")</f>
        <v xml:space="preserve"> </v>
      </c>
    </row>
    <row r="80" spans="1:12" x14ac:dyDescent="0.2">
      <c r="A80" s="17"/>
      <c r="B80" s="17"/>
      <c r="C80" s="17"/>
      <c r="D80" s="17"/>
      <c r="E80" s="17"/>
      <c r="F80" s="17"/>
      <c r="G80" s="17"/>
      <c r="H80" s="18"/>
      <c r="I80" s="17"/>
      <c r="J80" s="19" t="str">
        <f>IFERROR(VLOOKUP(I80,Tabelle2[#All], 2, FALSE)," ")</f>
        <v xml:space="preserve"> </v>
      </c>
      <c r="K80" s="23" t="str">
        <f>IFERROR((Tabelle_Modul3a[[#This Row],[Flurstückgröße (ha)]]*10000)*Tabelle_Modul3a[[#This Row],[Bodenrichtwert (€/m²)]]*Tabelle_Modul3a[[#This Row],[Hilfsspalte]],"")</f>
        <v/>
      </c>
      <c r="L80" s="23" t="str">
        <f>IFERROR(Tabelle_Modul3a[[#This Row],[Ergebnis (€)]]*1.2," ")</f>
        <v xml:space="preserve"> </v>
      </c>
    </row>
    <row r="81" spans="1:12" x14ac:dyDescent="0.2">
      <c r="A81" s="17"/>
      <c r="B81" s="17"/>
      <c r="C81" s="17"/>
      <c r="D81" s="17"/>
      <c r="E81" s="17"/>
      <c r="F81" s="17"/>
      <c r="G81" s="17"/>
      <c r="H81" s="18"/>
      <c r="I81" s="17"/>
      <c r="J81" s="19" t="str">
        <f>IFERROR(VLOOKUP(I81,Tabelle2[#All], 2, FALSE)," ")</f>
        <v xml:space="preserve"> </v>
      </c>
      <c r="K81" s="23" t="str">
        <f>IFERROR((Tabelle_Modul3a[[#This Row],[Flurstückgröße (ha)]]*10000)*Tabelle_Modul3a[[#This Row],[Bodenrichtwert (€/m²)]]*Tabelle_Modul3a[[#This Row],[Hilfsspalte]],"")</f>
        <v/>
      </c>
      <c r="L81" s="23" t="str">
        <f>IFERROR(Tabelle_Modul3a[[#This Row],[Ergebnis (€)]]*1.2," ")</f>
        <v xml:space="preserve"> </v>
      </c>
    </row>
    <row r="82" spans="1:12" x14ac:dyDescent="0.2">
      <c r="A82" s="17"/>
      <c r="B82" s="17"/>
      <c r="C82" s="17"/>
      <c r="D82" s="17"/>
      <c r="E82" s="17"/>
      <c r="F82" s="17"/>
      <c r="G82" s="17"/>
      <c r="H82" s="18"/>
      <c r="I82" s="17"/>
      <c r="J82" s="19" t="str">
        <f>IFERROR(VLOOKUP(I82,Tabelle2[#All], 2, FALSE)," ")</f>
        <v xml:space="preserve"> </v>
      </c>
      <c r="K82" s="23" t="str">
        <f>IFERROR((Tabelle_Modul3a[[#This Row],[Flurstückgröße (ha)]]*10000)*Tabelle_Modul3a[[#This Row],[Bodenrichtwert (€/m²)]]*Tabelle_Modul3a[[#This Row],[Hilfsspalte]],"")</f>
        <v/>
      </c>
      <c r="L82" s="23" t="str">
        <f>IFERROR(Tabelle_Modul3a[[#This Row],[Ergebnis (€)]]*1.2," ")</f>
        <v xml:space="preserve"> </v>
      </c>
    </row>
    <row r="83" spans="1:12" x14ac:dyDescent="0.2">
      <c r="A83" s="17"/>
      <c r="B83" s="17"/>
      <c r="C83" s="17"/>
      <c r="D83" s="17"/>
      <c r="E83" s="17"/>
      <c r="F83" s="17"/>
      <c r="G83" s="17"/>
      <c r="H83" s="18"/>
      <c r="I83" s="17"/>
      <c r="J83" s="19" t="str">
        <f>IFERROR(VLOOKUP(I83,Tabelle2[#All], 2, FALSE)," ")</f>
        <v xml:space="preserve"> </v>
      </c>
      <c r="K83" s="23" t="str">
        <f>IFERROR((Tabelle_Modul3a[[#This Row],[Flurstückgröße (ha)]]*10000)*Tabelle_Modul3a[[#This Row],[Bodenrichtwert (€/m²)]]*Tabelle_Modul3a[[#This Row],[Hilfsspalte]],"")</f>
        <v/>
      </c>
      <c r="L83" s="23" t="str">
        <f>IFERROR(Tabelle_Modul3a[[#This Row],[Ergebnis (€)]]*1.2," ")</f>
        <v xml:space="preserve"> </v>
      </c>
    </row>
    <row r="84" spans="1:12" x14ac:dyDescent="0.2">
      <c r="A84" s="17"/>
      <c r="B84" s="17"/>
      <c r="C84" s="17"/>
      <c r="D84" s="17"/>
      <c r="E84" s="17"/>
      <c r="F84" s="17"/>
      <c r="G84" s="17"/>
      <c r="H84" s="18"/>
      <c r="I84" s="17"/>
      <c r="J84" s="19" t="str">
        <f>IFERROR(VLOOKUP(I84,Tabelle2[#All], 2, FALSE)," ")</f>
        <v xml:space="preserve"> </v>
      </c>
      <c r="K84" s="23" t="str">
        <f>IFERROR((Tabelle_Modul3a[[#This Row],[Flurstückgröße (ha)]]*10000)*Tabelle_Modul3a[[#This Row],[Bodenrichtwert (€/m²)]]*Tabelle_Modul3a[[#This Row],[Hilfsspalte]],"")</f>
        <v/>
      </c>
      <c r="L84" s="23" t="str">
        <f>IFERROR(Tabelle_Modul3a[[#This Row],[Ergebnis (€)]]*1.2," ")</f>
        <v xml:space="preserve"> </v>
      </c>
    </row>
    <row r="85" spans="1:12" x14ac:dyDescent="0.2">
      <c r="A85" s="17"/>
      <c r="B85" s="17"/>
      <c r="C85" s="17"/>
      <c r="D85" s="17"/>
      <c r="E85" s="17"/>
      <c r="F85" s="17"/>
      <c r="G85" s="17"/>
      <c r="H85" s="18"/>
      <c r="I85" s="17"/>
      <c r="J85" s="19" t="str">
        <f>IFERROR(VLOOKUP(I85,Tabelle2[#All], 2, FALSE)," ")</f>
        <v xml:space="preserve"> </v>
      </c>
      <c r="K85" s="23" t="str">
        <f>IFERROR((Tabelle_Modul3a[[#This Row],[Flurstückgröße (ha)]]*10000)*Tabelle_Modul3a[[#This Row],[Bodenrichtwert (€/m²)]]*Tabelle_Modul3a[[#This Row],[Hilfsspalte]],"")</f>
        <v/>
      </c>
      <c r="L85" s="23" t="str">
        <f>IFERROR(Tabelle_Modul3a[[#This Row],[Ergebnis (€)]]*1.2," ")</f>
        <v xml:space="preserve"> </v>
      </c>
    </row>
    <row r="86" spans="1:12" x14ac:dyDescent="0.2">
      <c r="A86" s="17"/>
      <c r="B86" s="17"/>
      <c r="C86" s="17"/>
      <c r="D86" s="17"/>
      <c r="E86" s="17"/>
      <c r="F86" s="17"/>
      <c r="G86" s="17"/>
      <c r="H86" s="18"/>
      <c r="I86" s="17"/>
      <c r="J86" s="19" t="str">
        <f>IFERROR(VLOOKUP(I86,Tabelle2[#All], 2, FALSE)," ")</f>
        <v xml:space="preserve"> </v>
      </c>
      <c r="K86" s="23" t="str">
        <f>IFERROR((Tabelle_Modul3a[[#This Row],[Flurstückgröße (ha)]]*10000)*Tabelle_Modul3a[[#This Row],[Bodenrichtwert (€/m²)]]*Tabelle_Modul3a[[#This Row],[Hilfsspalte]],"")</f>
        <v/>
      </c>
      <c r="L86" s="23" t="str">
        <f>IFERROR(Tabelle_Modul3a[[#This Row],[Ergebnis (€)]]*1.2," ")</f>
        <v xml:space="preserve"> </v>
      </c>
    </row>
    <row r="87" spans="1:12" x14ac:dyDescent="0.2">
      <c r="A87" s="17"/>
      <c r="B87" s="17"/>
      <c r="C87" s="17"/>
      <c r="D87" s="17"/>
      <c r="E87" s="17"/>
      <c r="F87" s="17"/>
      <c r="G87" s="17"/>
      <c r="H87" s="18"/>
      <c r="I87" s="17"/>
      <c r="J87" s="19" t="str">
        <f>IFERROR(VLOOKUP(I87,Tabelle2[#All], 2, FALSE)," ")</f>
        <v xml:space="preserve"> </v>
      </c>
      <c r="K87" s="23" t="str">
        <f>IFERROR((Tabelle_Modul3a[[#This Row],[Flurstückgröße (ha)]]*10000)*Tabelle_Modul3a[[#This Row],[Bodenrichtwert (€/m²)]]*Tabelle_Modul3a[[#This Row],[Hilfsspalte]],"")</f>
        <v/>
      </c>
      <c r="L87" s="23" t="str">
        <f>IFERROR(Tabelle_Modul3a[[#This Row],[Ergebnis (€)]]*1.2," ")</f>
        <v xml:space="preserve"> </v>
      </c>
    </row>
    <row r="88" spans="1:12" x14ac:dyDescent="0.2">
      <c r="A88" s="17"/>
      <c r="B88" s="17"/>
      <c r="C88" s="17"/>
      <c r="D88" s="17"/>
      <c r="E88" s="17"/>
      <c r="F88" s="17"/>
      <c r="G88" s="17"/>
      <c r="H88" s="18"/>
      <c r="I88" s="17"/>
      <c r="J88" s="19" t="str">
        <f>IFERROR(VLOOKUP(I88,Tabelle2[#All], 2, FALSE)," ")</f>
        <v xml:space="preserve"> </v>
      </c>
      <c r="K88" s="23" t="str">
        <f>IFERROR((Tabelle_Modul3a[[#This Row],[Flurstückgröße (ha)]]*10000)*Tabelle_Modul3a[[#This Row],[Bodenrichtwert (€/m²)]]*Tabelle_Modul3a[[#This Row],[Hilfsspalte]],"")</f>
        <v/>
      </c>
      <c r="L88" s="23" t="str">
        <f>IFERROR(Tabelle_Modul3a[[#This Row],[Ergebnis (€)]]*1.2," ")</f>
        <v xml:space="preserve"> </v>
      </c>
    </row>
    <row r="89" spans="1:12" x14ac:dyDescent="0.2">
      <c r="A89" s="17"/>
      <c r="B89" s="17"/>
      <c r="C89" s="17"/>
      <c r="D89" s="17"/>
      <c r="E89" s="17"/>
      <c r="F89" s="17"/>
      <c r="G89" s="17"/>
      <c r="H89" s="18"/>
      <c r="I89" s="17"/>
      <c r="J89" s="19" t="str">
        <f>IFERROR(VLOOKUP(I89,Tabelle2[#All], 2, FALSE)," ")</f>
        <v xml:space="preserve"> </v>
      </c>
      <c r="K89" s="23" t="str">
        <f>IFERROR((Tabelle_Modul3a[[#This Row],[Flurstückgröße (ha)]]*10000)*Tabelle_Modul3a[[#This Row],[Bodenrichtwert (€/m²)]]*Tabelle_Modul3a[[#This Row],[Hilfsspalte]],"")</f>
        <v/>
      </c>
      <c r="L89" s="23" t="str">
        <f>IFERROR(Tabelle_Modul3a[[#This Row],[Ergebnis (€)]]*1.2," ")</f>
        <v xml:space="preserve"> </v>
      </c>
    </row>
    <row r="90" spans="1:12" x14ac:dyDescent="0.2">
      <c r="A90" s="17"/>
      <c r="B90" s="17"/>
      <c r="C90" s="17"/>
      <c r="D90" s="17"/>
      <c r="E90" s="17"/>
      <c r="F90" s="17"/>
      <c r="G90" s="17"/>
      <c r="H90" s="18"/>
      <c r="I90" s="17"/>
      <c r="J90" s="19" t="str">
        <f>IFERROR(VLOOKUP(I90,Tabelle2[#All], 2, FALSE)," ")</f>
        <v xml:space="preserve"> </v>
      </c>
      <c r="K90" s="23" t="str">
        <f>IFERROR((Tabelle_Modul3a[[#This Row],[Flurstückgröße (ha)]]*10000)*Tabelle_Modul3a[[#This Row],[Bodenrichtwert (€/m²)]]*Tabelle_Modul3a[[#This Row],[Hilfsspalte]],"")</f>
        <v/>
      </c>
      <c r="L90" s="23" t="str">
        <f>IFERROR(Tabelle_Modul3a[[#This Row],[Ergebnis (€)]]*1.2," ")</f>
        <v xml:space="preserve"> </v>
      </c>
    </row>
    <row r="91" spans="1:12" x14ac:dyDescent="0.2">
      <c r="A91" s="17"/>
      <c r="B91" s="17"/>
      <c r="C91" s="17"/>
      <c r="D91" s="17"/>
      <c r="E91" s="17"/>
      <c r="F91" s="17"/>
      <c r="G91" s="17"/>
      <c r="H91" s="18"/>
      <c r="I91" s="17"/>
      <c r="J91" s="19" t="str">
        <f>IFERROR(VLOOKUP(I91,Tabelle2[#All], 2, FALSE)," ")</f>
        <v xml:space="preserve"> </v>
      </c>
      <c r="K91" s="23" t="str">
        <f>IFERROR((Tabelle_Modul3a[[#This Row],[Flurstückgröße (ha)]]*10000)*Tabelle_Modul3a[[#This Row],[Bodenrichtwert (€/m²)]]*Tabelle_Modul3a[[#This Row],[Hilfsspalte]],"")</f>
        <v/>
      </c>
      <c r="L91" s="23" t="str">
        <f>IFERROR(Tabelle_Modul3a[[#This Row],[Ergebnis (€)]]*1.2," ")</f>
        <v xml:space="preserve"> </v>
      </c>
    </row>
    <row r="92" spans="1:12" x14ac:dyDescent="0.2">
      <c r="A92" s="17"/>
      <c r="B92" s="17"/>
      <c r="C92" s="17"/>
      <c r="D92" s="17"/>
      <c r="E92" s="17"/>
      <c r="F92" s="17"/>
      <c r="G92" s="17"/>
      <c r="H92" s="18"/>
      <c r="I92" s="17"/>
      <c r="J92" s="19" t="str">
        <f>IFERROR(VLOOKUP(I92,Tabelle2[#All], 2, FALSE)," ")</f>
        <v xml:space="preserve"> </v>
      </c>
      <c r="K92" s="23" t="str">
        <f>IFERROR((Tabelle_Modul3a[[#This Row],[Flurstückgröße (ha)]]*10000)*Tabelle_Modul3a[[#This Row],[Bodenrichtwert (€/m²)]]*Tabelle_Modul3a[[#This Row],[Hilfsspalte]],"")</f>
        <v/>
      </c>
      <c r="L92" s="23" t="str">
        <f>IFERROR(Tabelle_Modul3a[[#This Row],[Ergebnis (€)]]*1.2," ")</f>
        <v xml:space="preserve"> </v>
      </c>
    </row>
    <row r="93" spans="1:12" x14ac:dyDescent="0.2">
      <c r="A93" s="17"/>
      <c r="B93" s="17"/>
      <c r="C93" s="17"/>
      <c r="D93" s="17"/>
      <c r="E93" s="17"/>
      <c r="F93" s="17"/>
      <c r="G93" s="17"/>
      <c r="H93" s="18"/>
      <c r="I93" s="17"/>
      <c r="J93" s="19" t="str">
        <f>IFERROR(VLOOKUP(I93,Tabelle2[#All], 2, FALSE)," ")</f>
        <v xml:space="preserve"> </v>
      </c>
      <c r="K93" s="23" t="str">
        <f>IFERROR((Tabelle_Modul3a[[#This Row],[Flurstückgröße (ha)]]*10000)*Tabelle_Modul3a[[#This Row],[Bodenrichtwert (€/m²)]]*Tabelle_Modul3a[[#This Row],[Hilfsspalte]],"")</f>
        <v/>
      </c>
      <c r="L93" s="23" t="str">
        <f>IFERROR(Tabelle_Modul3a[[#This Row],[Ergebnis (€)]]*1.2," ")</f>
        <v xml:space="preserve"> </v>
      </c>
    </row>
    <row r="94" spans="1:12" x14ac:dyDescent="0.2">
      <c r="A94" s="17"/>
      <c r="B94" s="17"/>
      <c r="C94" s="17"/>
      <c r="D94" s="17"/>
      <c r="E94" s="17"/>
      <c r="F94" s="17"/>
      <c r="G94" s="17"/>
      <c r="H94" s="18"/>
      <c r="I94" s="17"/>
      <c r="J94" s="19" t="str">
        <f>IFERROR(VLOOKUP(I94,Tabelle2[#All], 2, FALSE)," ")</f>
        <v xml:space="preserve"> </v>
      </c>
      <c r="K94" s="23" t="str">
        <f>IFERROR((Tabelle_Modul3a[[#This Row],[Flurstückgröße (ha)]]*10000)*Tabelle_Modul3a[[#This Row],[Bodenrichtwert (€/m²)]]*Tabelle_Modul3a[[#This Row],[Hilfsspalte]],"")</f>
        <v/>
      </c>
      <c r="L94" s="23" t="str">
        <f>IFERROR(Tabelle_Modul3a[[#This Row],[Ergebnis (€)]]*1.2," ")</f>
        <v xml:space="preserve"> </v>
      </c>
    </row>
    <row r="95" spans="1:12" x14ac:dyDescent="0.2">
      <c r="A95" s="17"/>
      <c r="B95" s="17"/>
      <c r="C95" s="17"/>
      <c r="D95" s="17"/>
      <c r="E95" s="17"/>
      <c r="F95" s="17"/>
      <c r="G95" s="17"/>
      <c r="H95" s="18"/>
      <c r="I95" s="17"/>
      <c r="J95" s="19" t="str">
        <f>IFERROR(VLOOKUP(I95,Tabelle2[#All], 2, FALSE)," ")</f>
        <v xml:space="preserve"> </v>
      </c>
      <c r="K95" s="23" t="str">
        <f>IFERROR((Tabelle_Modul3a[[#This Row],[Flurstückgröße (ha)]]*10000)*Tabelle_Modul3a[[#This Row],[Bodenrichtwert (€/m²)]]*Tabelle_Modul3a[[#This Row],[Hilfsspalte]],"")</f>
        <v/>
      </c>
      <c r="L95" s="23" t="str">
        <f>IFERROR(Tabelle_Modul3a[[#This Row],[Ergebnis (€)]]*1.2," ")</f>
        <v xml:space="preserve"> </v>
      </c>
    </row>
    <row r="96" spans="1:12" x14ac:dyDescent="0.2">
      <c r="A96" s="17"/>
      <c r="B96" s="17"/>
      <c r="C96" s="17"/>
      <c r="D96" s="17"/>
      <c r="E96" s="17"/>
      <c r="F96" s="17"/>
      <c r="G96" s="17"/>
      <c r="H96" s="18"/>
      <c r="I96" s="17"/>
      <c r="J96" s="19" t="str">
        <f>IFERROR(VLOOKUP(I96,Tabelle2[#All], 2, FALSE)," ")</f>
        <v xml:space="preserve"> </v>
      </c>
      <c r="K96" s="23" t="str">
        <f>IFERROR((Tabelle_Modul3a[[#This Row],[Flurstückgröße (ha)]]*10000)*Tabelle_Modul3a[[#This Row],[Bodenrichtwert (€/m²)]]*Tabelle_Modul3a[[#This Row],[Hilfsspalte]],"")</f>
        <v/>
      </c>
      <c r="L96" s="23" t="str">
        <f>IFERROR(Tabelle_Modul3a[[#This Row],[Ergebnis (€)]]*1.2," ")</f>
        <v xml:space="preserve"> </v>
      </c>
    </row>
    <row r="97" spans="1:12" x14ac:dyDescent="0.2">
      <c r="A97" s="17"/>
      <c r="B97" s="17"/>
      <c r="C97" s="17"/>
      <c r="D97" s="17"/>
      <c r="E97" s="17"/>
      <c r="F97" s="17"/>
      <c r="G97" s="17"/>
      <c r="H97" s="18"/>
      <c r="I97" s="17"/>
      <c r="J97" s="19" t="str">
        <f>IFERROR(VLOOKUP(I97,Tabelle2[#All], 2, FALSE)," ")</f>
        <v xml:space="preserve"> </v>
      </c>
      <c r="K97" s="23" t="str">
        <f>IFERROR((Tabelle_Modul3a[[#This Row],[Flurstückgröße (ha)]]*10000)*Tabelle_Modul3a[[#This Row],[Bodenrichtwert (€/m²)]]*Tabelle_Modul3a[[#This Row],[Hilfsspalte]],"")</f>
        <v/>
      </c>
      <c r="L97" s="23" t="str">
        <f>IFERROR(Tabelle_Modul3a[[#This Row],[Ergebnis (€)]]*1.2," ")</f>
        <v xml:space="preserve"> </v>
      </c>
    </row>
    <row r="98" spans="1:12" x14ac:dyDescent="0.2">
      <c r="A98" s="17"/>
      <c r="B98" s="17"/>
      <c r="C98" s="17"/>
      <c r="D98" s="17"/>
      <c r="E98" s="17"/>
      <c r="F98" s="17"/>
      <c r="G98" s="17"/>
      <c r="H98" s="18"/>
      <c r="I98" s="17"/>
      <c r="J98" s="19" t="str">
        <f>IFERROR(VLOOKUP(I98,Tabelle2[#All], 2, FALSE)," ")</f>
        <v xml:space="preserve"> </v>
      </c>
      <c r="K98" s="23" t="str">
        <f>IFERROR((Tabelle_Modul3a[[#This Row],[Flurstückgröße (ha)]]*10000)*Tabelle_Modul3a[[#This Row],[Bodenrichtwert (€/m²)]]*Tabelle_Modul3a[[#This Row],[Hilfsspalte]],"")</f>
        <v/>
      </c>
      <c r="L98" s="23" t="str">
        <f>IFERROR(Tabelle_Modul3a[[#This Row],[Ergebnis (€)]]*1.2," ")</f>
        <v xml:space="preserve"> </v>
      </c>
    </row>
    <row r="99" spans="1:12" x14ac:dyDescent="0.2">
      <c r="A99" s="17"/>
      <c r="B99" s="17"/>
      <c r="C99" s="17"/>
      <c r="D99" s="17"/>
      <c r="E99" s="17"/>
      <c r="F99" s="17"/>
      <c r="G99" s="17"/>
      <c r="H99" s="18"/>
      <c r="I99" s="17"/>
      <c r="J99" s="19" t="str">
        <f>IFERROR(VLOOKUP(I99,Tabelle2[#All], 2, FALSE)," ")</f>
        <v xml:space="preserve"> </v>
      </c>
      <c r="K99" s="23" t="str">
        <f>IFERROR((Tabelle_Modul3a[[#This Row],[Flurstückgröße (ha)]]*10000)*Tabelle_Modul3a[[#This Row],[Bodenrichtwert (€/m²)]]*Tabelle_Modul3a[[#This Row],[Hilfsspalte]],"")</f>
        <v/>
      </c>
      <c r="L99" s="23" t="str">
        <f>IFERROR(Tabelle_Modul3a[[#This Row],[Ergebnis (€)]]*1.2," ")</f>
        <v xml:space="preserve"> </v>
      </c>
    </row>
    <row r="100" spans="1:12" x14ac:dyDescent="0.2">
      <c r="A100" s="17"/>
      <c r="B100" s="17"/>
      <c r="C100" s="17"/>
      <c r="D100" s="17"/>
      <c r="E100" s="17"/>
      <c r="F100" s="17"/>
      <c r="G100" s="17"/>
      <c r="H100" s="18"/>
      <c r="I100" s="17"/>
      <c r="J100" s="19" t="str">
        <f>IFERROR(VLOOKUP(I100,Tabelle2[#All], 2, FALSE)," ")</f>
        <v xml:space="preserve"> </v>
      </c>
      <c r="K100" s="23" t="str">
        <f>IFERROR((Tabelle_Modul3a[[#This Row],[Flurstückgröße (ha)]]*10000)*Tabelle_Modul3a[[#This Row],[Bodenrichtwert (€/m²)]]*Tabelle_Modul3a[[#This Row],[Hilfsspalte]],"")</f>
        <v/>
      </c>
      <c r="L100" s="23" t="str">
        <f>IFERROR(Tabelle_Modul3a[[#This Row],[Ergebnis (€)]]*1.2," ")</f>
        <v xml:space="preserve"> </v>
      </c>
    </row>
    <row r="101" spans="1:12" x14ac:dyDescent="0.2">
      <c r="A101" s="17"/>
      <c r="B101" s="17"/>
      <c r="C101" s="17"/>
      <c r="D101" s="17"/>
      <c r="E101" s="17"/>
      <c r="F101" s="17"/>
      <c r="G101" s="17"/>
      <c r="H101" s="18"/>
      <c r="I101" s="17"/>
      <c r="J101" s="19" t="str">
        <f>IFERROR(VLOOKUP(I101,Tabelle2[#All], 2, FALSE)," ")</f>
        <v xml:space="preserve"> </v>
      </c>
      <c r="K101" s="23" t="str">
        <f>IFERROR((Tabelle_Modul3a[[#This Row],[Flurstückgröße (ha)]]*10000)*Tabelle_Modul3a[[#This Row],[Bodenrichtwert (€/m²)]]*Tabelle_Modul3a[[#This Row],[Hilfsspalte]],"")</f>
        <v/>
      </c>
      <c r="L101" s="23" t="str">
        <f>IFERROR(Tabelle_Modul3a[[#This Row],[Ergebnis (€)]]*1.2," ")</f>
        <v xml:space="preserve"> </v>
      </c>
    </row>
    <row r="102" spans="1:12" x14ac:dyDescent="0.2">
      <c r="A102" s="17"/>
      <c r="B102" s="17"/>
      <c r="C102" s="17"/>
      <c r="D102" s="17"/>
      <c r="E102" s="17"/>
      <c r="F102" s="17"/>
      <c r="G102" s="17"/>
      <c r="H102" s="18"/>
      <c r="I102" s="17"/>
      <c r="J102" s="19" t="str">
        <f>IFERROR(VLOOKUP(I102,Tabelle2[#All], 2, FALSE)," ")</f>
        <v xml:space="preserve"> </v>
      </c>
      <c r="K102" s="23" t="str">
        <f>IFERROR((Tabelle_Modul3a[[#This Row],[Flurstückgröße (ha)]]*10000)*Tabelle_Modul3a[[#This Row],[Bodenrichtwert (€/m²)]]*Tabelle_Modul3a[[#This Row],[Hilfsspalte]],"")</f>
        <v/>
      </c>
      <c r="L102" s="23" t="str">
        <f>IFERROR(Tabelle_Modul3a[[#This Row],[Ergebnis (€)]]*1.2," ")</f>
        <v xml:space="preserve"> </v>
      </c>
    </row>
    <row r="103" spans="1:12" x14ac:dyDescent="0.2">
      <c r="A103" s="17"/>
      <c r="B103" s="17"/>
      <c r="C103" s="17"/>
      <c r="D103" s="17"/>
      <c r="E103" s="17"/>
      <c r="F103" s="17"/>
      <c r="G103" s="17"/>
      <c r="H103" s="18"/>
      <c r="I103" s="17"/>
      <c r="J103" s="19" t="str">
        <f>IFERROR(VLOOKUP(I103,Tabelle2[#All], 2, FALSE)," ")</f>
        <v xml:space="preserve"> </v>
      </c>
      <c r="K103" s="23" t="str">
        <f>IFERROR((Tabelle_Modul3a[[#This Row],[Flurstückgröße (ha)]]*10000)*Tabelle_Modul3a[[#This Row],[Bodenrichtwert (€/m²)]]*Tabelle_Modul3a[[#This Row],[Hilfsspalte]],"")</f>
        <v/>
      </c>
      <c r="L103" s="23" t="str">
        <f>IFERROR(Tabelle_Modul3a[[#This Row],[Ergebnis (€)]]*1.2," ")</f>
        <v xml:space="preserve"> </v>
      </c>
    </row>
    <row r="104" spans="1:12" x14ac:dyDescent="0.2">
      <c r="A104" s="17"/>
      <c r="B104" s="17"/>
      <c r="C104" s="17"/>
      <c r="D104" s="17"/>
      <c r="E104" s="17"/>
      <c r="F104" s="17"/>
      <c r="G104" s="17"/>
      <c r="H104" s="18"/>
      <c r="I104" s="17"/>
      <c r="J104" s="19" t="str">
        <f>IFERROR(VLOOKUP(I104,Tabelle2[#All], 2, FALSE)," ")</f>
        <v xml:space="preserve"> </v>
      </c>
      <c r="K104" s="23" t="str">
        <f>IFERROR((Tabelle_Modul3a[[#This Row],[Flurstückgröße (ha)]]*10000)*Tabelle_Modul3a[[#This Row],[Bodenrichtwert (€/m²)]]*Tabelle_Modul3a[[#This Row],[Hilfsspalte]],"")</f>
        <v/>
      </c>
      <c r="L104" s="23" t="str">
        <f>IFERROR(Tabelle_Modul3a[[#This Row],[Ergebnis (€)]]*1.2," ")</f>
        <v xml:space="preserve"> </v>
      </c>
    </row>
    <row r="105" spans="1:12" x14ac:dyDescent="0.2">
      <c r="A105" s="17"/>
      <c r="B105" s="17"/>
      <c r="C105" s="17"/>
      <c r="D105" s="17"/>
      <c r="E105" s="17"/>
      <c r="F105" s="17"/>
      <c r="G105" s="17"/>
      <c r="H105" s="18"/>
      <c r="I105" s="17"/>
      <c r="J105" s="19" t="str">
        <f>IFERROR(VLOOKUP(I105,Tabelle2[#All], 2, FALSE)," ")</f>
        <v xml:space="preserve"> </v>
      </c>
      <c r="K105" s="23" t="str">
        <f>IFERROR((Tabelle_Modul3a[[#This Row],[Flurstückgröße (ha)]]*10000)*Tabelle_Modul3a[[#This Row],[Bodenrichtwert (€/m²)]]*Tabelle_Modul3a[[#This Row],[Hilfsspalte]],"")</f>
        <v/>
      </c>
      <c r="L105" s="23" t="str">
        <f>IFERROR(Tabelle_Modul3a[[#This Row],[Ergebnis (€)]]*1.2," ")</f>
        <v xml:space="preserve"> </v>
      </c>
    </row>
    <row r="106" spans="1:12" x14ac:dyDescent="0.2">
      <c r="A106" s="17"/>
      <c r="B106" s="17"/>
      <c r="C106" s="17"/>
      <c r="D106" s="17"/>
      <c r="E106" s="17"/>
      <c r="F106" s="17"/>
      <c r="G106" s="17"/>
      <c r="H106" s="18"/>
      <c r="I106" s="17"/>
      <c r="J106" s="19" t="str">
        <f>IFERROR(VLOOKUP(I106,Tabelle2[#All], 2, FALSE)," ")</f>
        <v xml:space="preserve"> </v>
      </c>
      <c r="K106" s="23" t="str">
        <f>IFERROR((Tabelle_Modul3a[[#This Row],[Flurstückgröße (ha)]]*10000)*Tabelle_Modul3a[[#This Row],[Bodenrichtwert (€/m²)]]*Tabelle_Modul3a[[#This Row],[Hilfsspalte]],"")</f>
        <v/>
      </c>
      <c r="L106" s="23" t="str">
        <f>IFERROR(Tabelle_Modul3a[[#This Row],[Ergebnis (€)]]*1.2," ")</f>
        <v xml:space="preserve"> </v>
      </c>
    </row>
    <row r="107" spans="1:12" x14ac:dyDescent="0.2">
      <c r="A107" s="17"/>
      <c r="B107" s="17"/>
      <c r="C107" s="17"/>
      <c r="D107" s="17"/>
      <c r="E107" s="17"/>
      <c r="F107" s="17"/>
      <c r="G107" s="17"/>
      <c r="H107" s="18"/>
      <c r="I107" s="17"/>
      <c r="J107" s="19" t="str">
        <f>IFERROR(VLOOKUP(I107,Tabelle2[#All], 2, FALSE)," ")</f>
        <v xml:space="preserve"> </v>
      </c>
      <c r="K107" s="23" t="str">
        <f>IFERROR((Tabelle_Modul3a[[#This Row],[Flurstückgröße (ha)]]*10000)*Tabelle_Modul3a[[#This Row],[Bodenrichtwert (€/m²)]]*Tabelle_Modul3a[[#This Row],[Hilfsspalte]],"")</f>
        <v/>
      </c>
      <c r="L107" s="23" t="str">
        <f>IFERROR(Tabelle_Modul3a[[#This Row],[Ergebnis (€)]]*1.2," ")</f>
        <v xml:space="preserve"> </v>
      </c>
    </row>
    <row r="108" spans="1:12" x14ac:dyDescent="0.2">
      <c r="A108" s="17"/>
      <c r="B108" s="17"/>
      <c r="C108" s="17"/>
      <c r="D108" s="17"/>
      <c r="E108" s="17"/>
      <c r="F108" s="17"/>
      <c r="G108" s="17"/>
      <c r="H108" s="18"/>
      <c r="I108" s="17"/>
      <c r="J108" s="19" t="str">
        <f>IFERROR(VLOOKUP(I108,Tabelle2[#All], 2, FALSE)," ")</f>
        <v xml:space="preserve"> </v>
      </c>
      <c r="K108" s="23" t="str">
        <f>IFERROR((Tabelle_Modul3a[[#This Row],[Flurstückgröße (ha)]]*10000)*Tabelle_Modul3a[[#This Row],[Bodenrichtwert (€/m²)]]*Tabelle_Modul3a[[#This Row],[Hilfsspalte]],"")</f>
        <v/>
      </c>
      <c r="L108" s="23" t="str">
        <f>IFERROR(Tabelle_Modul3a[[#This Row],[Ergebnis (€)]]*1.2," ")</f>
        <v xml:space="preserve"> </v>
      </c>
    </row>
    <row r="109" spans="1:12" x14ac:dyDescent="0.2">
      <c r="A109" s="17"/>
      <c r="B109" s="17"/>
      <c r="C109" s="17"/>
      <c r="D109" s="17"/>
      <c r="E109" s="17"/>
      <c r="F109" s="17"/>
      <c r="G109" s="17"/>
      <c r="H109" s="18"/>
      <c r="I109" s="17"/>
      <c r="J109" s="19" t="str">
        <f>IFERROR(VLOOKUP(I109,Tabelle2[#All], 2, FALSE)," ")</f>
        <v xml:space="preserve"> </v>
      </c>
      <c r="K109" s="23" t="str">
        <f>IFERROR((Tabelle_Modul3a[[#This Row],[Flurstückgröße (ha)]]*10000)*Tabelle_Modul3a[[#This Row],[Bodenrichtwert (€/m²)]]*Tabelle_Modul3a[[#This Row],[Hilfsspalte]],"")</f>
        <v/>
      </c>
      <c r="L109" s="23" t="str">
        <f>IFERROR(Tabelle_Modul3a[[#This Row],[Ergebnis (€)]]*1.2," ")</f>
        <v xml:space="preserve"> </v>
      </c>
    </row>
    <row r="110" spans="1:12" x14ac:dyDescent="0.2">
      <c r="A110" s="20"/>
      <c r="B110" s="20"/>
      <c r="C110" s="20"/>
      <c r="D110" s="20"/>
      <c r="E110" s="20"/>
      <c r="F110" s="20"/>
      <c r="G110" s="20"/>
      <c r="H110" s="21"/>
      <c r="I110" s="20"/>
      <c r="J110" s="22" t="str">
        <f>IFERROR(VLOOKUP(I110,Tabelle2[#All], 2, FALSE)," ")</f>
        <v xml:space="preserve"> </v>
      </c>
      <c r="K110" s="24" t="str">
        <f>IFERROR((Tabelle_Modul3a[[#This Row],[Flurstückgröße (ha)]]*10000)*Tabelle_Modul3a[[#This Row],[Bodenrichtwert (€/m²)]]*Tabelle_Modul3a[[#This Row],[Hilfsspalte]],"")</f>
        <v/>
      </c>
      <c r="L110" s="24" t="str">
        <f>IFERROR(Tabelle_Modul3a[[#This Row],[Ergebnis (€)]]*1.2," ")</f>
        <v xml:space="preserve"> </v>
      </c>
    </row>
  </sheetData>
  <sheetProtection algorithmName="SHA-512" hashValue="GGvyaw1vuaisMVLbIxxyxW31ZwIHo506M0i1iWTxdwylCwplCM1AokbueI4PNoxe1A63vr1Veb5EF/qYK9xw3w==" saltValue="ID7V6zHEpUeggrsfTzkVvg==" spinCount="100000" sheet="1" objects="1" scenarios="1"/>
  <mergeCells count="9">
    <mergeCell ref="N15:U24"/>
    <mergeCell ref="A12:G12"/>
    <mergeCell ref="H12:L12"/>
    <mergeCell ref="M1:M4"/>
    <mergeCell ref="A7:L8"/>
    <mergeCell ref="A1:L3"/>
    <mergeCell ref="A4:L4"/>
    <mergeCell ref="H9:L11"/>
    <mergeCell ref="A9:G11"/>
  </mergeCells>
  <phoneticPr fontId="4" type="noConversion"/>
  <hyperlinks>
    <hyperlink ref="M1:M4" location="Bodenrichtwerte!A1" display="zurück" xr:uid="{A9993C3B-11C2-4FA6-A7BD-8AA8400E6CB0}"/>
  </hyperlinks>
  <pageMargins left="0.70866141732283472" right="0.70866141732283472" top="0.74803149606299213" bottom="0.74803149606299213" header="0.31496062992125984" footer="0.31496062992125984"/>
  <pageSetup paperSize="9" scale="40" orientation="portrait" horizontalDpi="90" verticalDpi="9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B24371-0A5D-4C69-B037-3E34715C5935}">
          <x14:formula1>
            <xm:f>Stammdaten!$A$2:$A$4</xm:f>
          </x14:formula1>
          <xm:sqref>I16:I110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C51C-1E6A-4267-952F-CF235557AF0B}">
  <dimension ref="A1:B23"/>
  <sheetViews>
    <sheetView workbookViewId="0">
      <selection activeCell="B22" sqref="B22"/>
    </sheetView>
  </sheetViews>
  <sheetFormatPr baseColWidth="10" defaultRowHeight="14.25" x14ac:dyDescent="0.2"/>
  <sheetData>
    <row r="1" spans="1:2" x14ac:dyDescent="0.2">
      <c r="A1" s="1" t="s">
        <v>2</v>
      </c>
      <c r="B1" t="s">
        <v>3</v>
      </c>
    </row>
    <row r="2" spans="1:2" x14ac:dyDescent="0.2">
      <c r="A2" s="1"/>
    </row>
    <row r="3" spans="1:2" x14ac:dyDescent="0.2">
      <c r="A3" s="1" t="s">
        <v>4</v>
      </c>
      <c r="B3">
        <v>0.9</v>
      </c>
    </row>
    <row r="4" spans="1:2" x14ac:dyDescent="0.2">
      <c r="A4" s="1" t="s">
        <v>5</v>
      </c>
      <c r="B4">
        <v>0.8</v>
      </c>
    </row>
    <row r="7" spans="1:2" x14ac:dyDescent="0.2">
      <c r="A7" s="1" t="s">
        <v>13</v>
      </c>
      <c r="B7" t="s">
        <v>12</v>
      </c>
    </row>
    <row r="8" spans="1:2" x14ac:dyDescent="0.2">
      <c r="A8" s="1" t="s">
        <v>30</v>
      </c>
      <c r="B8" s="2" t="s">
        <v>34</v>
      </c>
    </row>
    <row r="9" spans="1:2" x14ac:dyDescent="0.2">
      <c r="A9" s="3" t="s">
        <v>19</v>
      </c>
      <c r="B9" s="2" t="s">
        <v>35</v>
      </c>
    </row>
    <row r="10" spans="1:2" x14ac:dyDescent="0.2">
      <c r="A10" s="1" t="s">
        <v>14</v>
      </c>
      <c r="B10" s="2" t="s">
        <v>36</v>
      </c>
    </row>
    <row r="11" spans="1:2" x14ac:dyDescent="0.2">
      <c r="A11" s="3" t="s">
        <v>18</v>
      </c>
      <c r="B11" s="2" t="s">
        <v>37</v>
      </c>
    </row>
    <row r="12" spans="1:2" x14ac:dyDescent="0.2">
      <c r="A12" s="1" t="s">
        <v>15</v>
      </c>
      <c r="B12" s="2" t="s">
        <v>45</v>
      </c>
    </row>
    <row r="13" spans="1:2" x14ac:dyDescent="0.2">
      <c r="A13" s="1" t="s">
        <v>31</v>
      </c>
      <c r="B13" s="2" t="s">
        <v>38</v>
      </c>
    </row>
    <row r="14" spans="1:2" x14ac:dyDescent="0.2">
      <c r="A14" s="3" t="s">
        <v>20</v>
      </c>
      <c r="B14" s="2" t="s">
        <v>39</v>
      </c>
    </row>
    <row r="15" spans="1:2" x14ac:dyDescent="0.2">
      <c r="A15" s="3" t="s">
        <v>22</v>
      </c>
      <c r="B15" s="2" t="s">
        <v>40</v>
      </c>
    </row>
    <row r="16" spans="1:2" x14ac:dyDescent="0.2">
      <c r="A16" s="3" t="s">
        <v>25</v>
      </c>
      <c r="B16" s="2" t="s">
        <v>45</v>
      </c>
    </row>
    <row r="17" spans="1:2" x14ac:dyDescent="0.2">
      <c r="A17" s="1" t="s">
        <v>29</v>
      </c>
      <c r="B17" s="2" t="s">
        <v>41</v>
      </c>
    </row>
    <row r="18" spans="1:2" x14ac:dyDescent="0.2">
      <c r="A18" s="3" t="s">
        <v>11</v>
      </c>
      <c r="B18" s="2" t="s">
        <v>42</v>
      </c>
    </row>
    <row r="19" spans="1:2" x14ac:dyDescent="0.2">
      <c r="A19" s="3" t="s">
        <v>23</v>
      </c>
      <c r="B19" s="2" t="s">
        <v>45</v>
      </c>
    </row>
    <row r="20" spans="1:2" x14ac:dyDescent="0.2">
      <c r="A20" s="3" t="s">
        <v>16</v>
      </c>
      <c r="B20" s="2" t="s">
        <v>43</v>
      </c>
    </row>
    <row r="21" spans="1:2" x14ac:dyDescent="0.2">
      <c r="A21" s="3" t="s">
        <v>24</v>
      </c>
      <c r="B21" s="2" t="s">
        <v>45</v>
      </c>
    </row>
    <row r="22" spans="1:2" x14ac:dyDescent="0.2">
      <c r="A22" s="3" t="s">
        <v>21</v>
      </c>
      <c r="B22" s="2" t="s">
        <v>33</v>
      </c>
    </row>
    <row r="23" spans="1:2" x14ac:dyDescent="0.2">
      <c r="A23" s="3" t="s">
        <v>17</v>
      </c>
      <c r="B23" s="2" t="s">
        <v>44</v>
      </c>
    </row>
  </sheetData>
  <hyperlinks>
    <hyperlink ref="B10" r:id="rId1" location="app/mapmainpage" xr:uid="{58D57EE5-46A3-4124-B87D-8EB3FA1B9399}"/>
    <hyperlink ref="B12" r:id="rId2" xr:uid="{5BAB7B3E-A76B-47DD-A92A-0019F98A479D}"/>
    <hyperlink ref="B17" r:id="rId3" xr:uid="{99E4D37F-2DF0-44CA-B7DD-F4752CEDEDEB}"/>
    <hyperlink ref="B8" r:id="rId4" xr:uid="{EAC7B53F-6582-4FC9-90E9-3B9DB015C1B8}"/>
    <hyperlink ref="B20" r:id="rId5" xr:uid="{4B440C85-966C-4D17-92EC-9DEC06C26780}"/>
    <hyperlink ref="B23" r:id="rId6" xr:uid="{D3EE9117-52C5-4C5D-8EEF-42AF5E57A717}"/>
    <hyperlink ref="B18" r:id="rId7" xr:uid="{C674BE71-A022-487E-BF87-508984756D15}"/>
    <hyperlink ref="B11" r:id="rId8" xr:uid="{5B353A52-FC10-4E92-8146-72493C6D0EBC}"/>
    <hyperlink ref="B9" r:id="rId9" xr:uid="{EB0F87D2-A64A-4E9C-A863-7FF781BAF039}"/>
    <hyperlink ref="B14" r:id="rId10" xr:uid="{9B29C864-DDFE-4994-9616-B17E3D083391}"/>
    <hyperlink ref="B22" r:id="rId11" xr:uid="{C273CD09-7979-4521-AABE-2705708BB842}"/>
    <hyperlink ref="B15" r:id="rId12" xr:uid="{E11B325D-DB71-4658-BBF6-218BFA9C2EAF}"/>
    <hyperlink ref="B19" r:id="rId13" xr:uid="{44DF539A-9C07-4AFE-A18E-DDD1A536AB48}"/>
    <hyperlink ref="B21" r:id="rId14" xr:uid="{F4058D46-64F2-4F3F-93E3-D5B401EFFB89}"/>
    <hyperlink ref="B16" r:id="rId15" xr:uid="{2E7B9381-FA25-4F3B-8DB2-1E4107C9BE7F}"/>
    <hyperlink ref="B13" r:id="rId16" xr:uid="{8788203E-EE66-455C-953A-9FE2270CB69A}"/>
  </hyperlinks>
  <pageMargins left="0.7" right="0.7" top="0.78740157499999996" bottom="0.78740157499999996" header="0.3" footer="0.3"/>
  <tableParts count="2">
    <tablePart r:id="rId17"/>
    <tablePart r:id="rId1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B91DD28FC5CC4DA8732861BFF91FAD" ma:contentTypeVersion="2" ma:contentTypeDescription="Ein neues Dokument erstellen." ma:contentTypeScope="" ma:versionID="6d139030dfba7a499a377594e09de360">
  <xsd:schema xmlns:xsd="http://www.w3.org/2001/XMLSchema" xmlns:xs="http://www.w3.org/2001/XMLSchema" xmlns:p="http://schemas.microsoft.com/office/2006/metadata/properties" xmlns:ns2="525a58e2-b274-4d5b-94ab-8be5d49a411b" targetNamespace="http://schemas.microsoft.com/office/2006/metadata/properties" ma:root="true" ma:fieldsID="d324f4c4fbb65a7e3a2fe138804bc57c" ns2:_="">
    <xsd:import namespace="525a58e2-b274-4d5b-94ab-8be5d49a41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a58e2-b274-4d5b-94ab-8be5d49a41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0B94CF-F21D-45F8-AE9B-CD92B311F523}">
  <ds:schemaRefs>
    <ds:schemaRef ds:uri="http://purl.org/dc/terms/"/>
    <ds:schemaRef ds:uri="525a58e2-b274-4d5b-94ab-8be5d49a411b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5FF858-C200-4DEB-A327-ED90A7C3B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5a58e2-b274-4d5b-94ab-8be5d49a41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EBCC69-B392-4083-A015-BB166D0AD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Bodenrichtwerte</vt:lpstr>
      <vt:lpstr>3.A) Eigentümerkompensation</vt:lpstr>
      <vt:lpstr>Stammdaten</vt:lpstr>
      <vt:lpstr>'3.A) Eigentümerkompensation'!Druckbereich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Faber, Samantha</cp:lastModifiedBy>
  <cp:revision/>
  <cp:lastPrinted>2026-04-16T12:21:05Z</cp:lastPrinted>
  <dcterms:created xsi:type="dcterms:W3CDTF">2026-02-16T12:00:50Z</dcterms:created>
  <dcterms:modified xsi:type="dcterms:W3CDTF">2026-04-16T15:21:26Z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0x0101004CB91DD28FC5CC4DA8732861BFF91FAD</vt:lpwstr>
  </property>
</Properties>
</file>